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<sst xmlns="http://schemas.openxmlformats.org/spreadsheetml/2006/main" count="390" uniqueCount="67">
  <si>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</si>
  <si>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</si>
  <si>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</si>
  <si>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</si>
  <si>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</si>
  <si>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</si>
  <si>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</si>
  <si>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</si>
  <si>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</si>
  <si>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</si>
  <si>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</si>
  <si>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</si>
  <si>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</si>
  <si>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</si>
  <si>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</si>
  <si>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</si>
  <si>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</si>
  <si>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</si>
  <si>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</si>
  <si>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</si>
  <si>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</si>
  <si>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</si>
  <si>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</si>
  <si>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</si>
  <si>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</si>
  <si>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</si>
  <si>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</si>
  <si>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</si>
  <si>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</si>
  <si>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</si>
  <si>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</si>
  <si>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</si>
  <si>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</si>
  <si>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</si>
  <si>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</si>
  <si>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</si>
  <si>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</si>
  <si>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</si>
  <si>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</si>
  <si>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</si>
  <si>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</si>
  <si>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</si>
  <si>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</si>
  <si>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</si>
  <si>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</si>
  <si>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</si>
  <si>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</si>
  <si>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</si>
  <si>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</si>
  <si>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</si>
  <si>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</si>
  <si>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</si>
  <si>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</si>
  <si>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</si>
  <si>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</si>
  <si>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</si>
  <si>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</si>
  <si>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</si>
  <si>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</si>
  <si>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</si>
  <si>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</si>
  <si>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AGUJA</t>
  </si>
  <si>
    <t>CALAMAR</t>
  </si>
  <si>
    <t xml:space="preserve">           Atención:  Ing. José N. Gonzáles Quijano</t>
  </si>
  <si>
    <t>Callao, 28 de Diciembre del 2009</t>
  </si>
  <si>
    <t xml:space="preserve">        Fecha : 24/12/2009</t>
  </si>
  <si>
    <t>10,0 y 13,0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</si>
</sst>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98" fontId="10" fillId="0" borderId="15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7109375" style="0" customWidth="1"/>
    <col min="5" max="5" width="7.00390625" style="0" customWidth="1"/>
    <col min="6" max="6" width="8.140625" style="0" customWidth="1"/>
    <col min="7" max="7" width="8.57421875" style="0" customWidth="1"/>
    <col min="8" max="8" width="8.140625" style="0" customWidth="1"/>
    <col min="9" max="9" width="9.00390625" style="0" customWidth="1"/>
    <col min="10" max="10" width="8.28125" style="0" customWidth="1"/>
    <col min="11" max="11" width="8.57421875" style="0" bestFit="1" customWidth="1"/>
    <col min="12" max="26" width="6.7109375" style="0" customWidth="1"/>
    <col min="27" max="27" width="8.57421875" style="0" customWidth="1"/>
    <col min="28" max="28" width="5.8515625" style="0" customWidth="1"/>
    <col min="29" max="29" width="9.00390625" style="0" customWidth="1"/>
    <col min="30" max="37" width="6.140625" style="0" customWidth="1"/>
    <col min="38" max="38" width="10.8515625" style="0" customWidth="1"/>
    <col min="39" max="39" width="8.57421875" style="0" customWidth="1"/>
    <col min="40" max="42" width="9.14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4" t="s">
        <v>63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2:42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5" t="s">
        <v>60</v>
      </c>
      <c r="AM4" s="97"/>
      <c r="AN4" s="97"/>
      <c r="AO4" s="97"/>
      <c r="AP4" s="97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1"/>
      <c r="AO5" s="101"/>
      <c r="AP5" s="10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5" t="s">
        <v>65</v>
      </c>
      <c r="AO6" s="95"/>
      <c r="AP6" s="96"/>
    </row>
    <row r="7" spans="2:42" ht="18">
      <c r="B7" s="11" t="s">
        <v>3</v>
      </c>
      <c r="C7" s="12" t="s">
        <v>59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85" t="s">
        <v>5</v>
      </c>
      <c r="D8" s="86"/>
      <c r="E8" s="85" t="s">
        <v>6</v>
      </c>
      <c r="F8" s="86"/>
      <c r="G8" s="87" t="s">
        <v>7</v>
      </c>
      <c r="H8" s="88"/>
      <c r="I8" s="92" t="s">
        <v>8</v>
      </c>
      <c r="J8" s="89"/>
      <c r="K8" s="85" t="s">
        <v>9</v>
      </c>
      <c r="L8" s="86"/>
      <c r="M8" s="85" t="s">
        <v>10</v>
      </c>
      <c r="N8" s="89"/>
      <c r="O8" s="92" t="s">
        <v>11</v>
      </c>
      <c r="P8" s="86"/>
      <c r="Q8" s="92" t="s">
        <v>12</v>
      </c>
      <c r="R8" s="86"/>
      <c r="S8" s="92" t="s">
        <v>13</v>
      </c>
      <c r="T8" s="86"/>
      <c r="U8" s="92" t="s">
        <v>14</v>
      </c>
      <c r="V8" s="86"/>
      <c r="W8" s="87" t="s">
        <v>15</v>
      </c>
      <c r="X8" s="98"/>
      <c r="Y8" s="87" t="s">
        <v>16</v>
      </c>
      <c r="Z8" s="98"/>
      <c r="AA8" s="87" t="s">
        <v>17</v>
      </c>
      <c r="AB8" s="98"/>
      <c r="AC8" s="18" t="s">
        <v>18</v>
      </c>
      <c r="AD8" s="90" t="s">
        <v>19</v>
      </c>
      <c r="AE8" s="91"/>
      <c r="AF8" s="90" t="s">
        <v>20</v>
      </c>
      <c r="AG8" s="91"/>
      <c r="AH8" s="94" t="s">
        <v>58</v>
      </c>
      <c r="AI8" s="91"/>
      <c r="AJ8" s="90" t="s">
        <v>21</v>
      </c>
      <c r="AK8" s="93"/>
      <c r="AL8" s="92" t="s">
        <v>22</v>
      </c>
      <c r="AM8" s="89"/>
      <c r="AN8" s="99" t="s">
        <v>23</v>
      </c>
      <c r="AO8" s="100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356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2339</v>
      </c>
      <c r="AM10" s="29">
        <v>478</v>
      </c>
      <c r="AN10" s="29">
        <f>SUMIF($C$9:$AM$9,"Ind",C10:AM10)</f>
        <v>2695</v>
      </c>
      <c r="AO10" s="29">
        <f>SUMIF($C$9:$AM$9,"I.Mad",C10:AM10)</f>
        <v>478</v>
      </c>
      <c r="AP10" s="29">
        <f>SUM(AN10:AO10)</f>
        <v>3173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>
        <v>2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>
        <v>23</v>
      </c>
      <c r="AM11" s="31">
        <v>7</v>
      </c>
      <c r="AN11" s="29">
        <f>SUMIF($C$9:$AM$9,"Ind",C11:AM11)</f>
        <v>25</v>
      </c>
      <c r="AO11" s="29">
        <f>SUMIF($C$9:$AM$9,"I.Mad",C11:AM11)</f>
        <v>7</v>
      </c>
      <c r="AP11" s="29">
        <f>SUM(AN11:AO11)</f>
        <v>32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>
        <v>2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>
        <v>4</v>
      </c>
      <c r="AM12" s="31">
        <v>2</v>
      </c>
      <c r="AN12" s="29">
        <f>SUMIF($C$9:$AM$9,"Ind",C12:AM12)</f>
        <v>6</v>
      </c>
      <c r="AO12" s="29">
        <f>SUMIF($C$9:$AM$9,"I.Mad",C12:AM12)</f>
        <v>2</v>
      </c>
      <c r="AP12" s="29">
        <f>SUM(AN12:AO12)</f>
        <v>8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>
        <v>0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>
        <v>11.576968580740692</v>
      </c>
      <c r="AM13" s="31">
        <v>8.428221750467845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>
        <v>14.5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82" t="s">
        <v>66</v>
      </c>
      <c r="AM14" s="61">
        <v>13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57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5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5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61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51</v>
      </c>
      <c r="C36" s="29">
        <f>+SUM(C10,C16,C22:C35)</f>
        <v>0</v>
      </c>
      <c r="D36" s="29">
        <f aca="true" t="shared" si="3" ref="D36:M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aca="true" t="shared" si="4" ref="N36:AM36">+SUM(N10,N16,N22:N35)</f>
        <v>0</v>
      </c>
      <c r="O36" s="29">
        <f t="shared" si="4"/>
        <v>0</v>
      </c>
      <c r="P36" s="29">
        <f t="shared" si="4"/>
        <v>0</v>
      </c>
      <c r="Q36" s="29">
        <f t="shared" si="4"/>
        <v>0</v>
      </c>
      <c r="R36" s="29">
        <f t="shared" si="4"/>
        <v>0</v>
      </c>
      <c r="S36" s="29">
        <f t="shared" si="4"/>
        <v>0</v>
      </c>
      <c r="T36" s="29">
        <f t="shared" si="4"/>
        <v>0</v>
      </c>
      <c r="U36" s="29">
        <f t="shared" si="4"/>
        <v>0</v>
      </c>
      <c r="V36" s="29">
        <f t="shared" si="4"/>
        <v>0</v>
      </c>
      <c r="W36" s="29">
        <f t="shared" si="4"/>
        <v>0</v>
      </c>
      <c r="X36" s="29">
        <f t="shared" si="4"/>
        <v>0</v>
      </c>
      <c r="Y36" s="29">
        <f t="shared" si="4"/>
        <v>0</v>
      </c>
      <c r="Z36" s="29">
        <f t="shared" si="4"/>
        <v>0</v>
      </c>
      <c r="AA36" s="29">
        <f t="shared" si="4"/>
        <v>356</v>
      </c>
      <c r="AB36" s="29">
        <f t="shared" si="4"/>
        <v>0</v>
      </c>
      <c r="AC36" s="29">
        <f t="shared" si="4"/>
        <v>0</v>
      </c>
      <c r="AD36" s="29">
        <f t="shared" si="4"/>
        <v>0</v>
      </c>
      <c r="AE36" s="29">
        <f t="shared" si="4"/>
        <v>0</v>
      </c>
      <c r="AF36" s="29">
        <f t="shared" si="4"/>
        <v>0</v>
      </c>
      <c r="AG36" s="29">
        <f t="shared" si="4"/>
        <v>0</v>
      </c>
      <c r="AH36" s="29">
        <f t="shared" si="4"/>
        <v>0</v>
      </c>
      <c r="AI36" s="29">
        <f t="shared" si="4"/>
        <v>0</v>
      </c>
      <c r="AJ36" s="29">
        <f t="shared" si="4"/>
        <v>0</v>
      </c>
      <c r="AK36" s="29">
        <f t="shared" si="4"/>
        <v>0</v>
      </c>
      <c r="AL36" s="29">
        <f t="shared" si="4"/>
        <v>2339</v>
      </c>
      <c r="AM36" s="29">
        <f t="shared" si="4"/>
        <v>478</v>
      </c>
      <c r="AN36" s="29">
        <f>SUMIF($C$9:$AM$9,"Ind",C36:AM36)</f>
        <v>2695</v>
      </c>
      <c r="AO36" s="29">
        <f t="shared" si="1"/>
        <v>478</v>
      </c>
      <c r="AP36" s="29">
        <f>SUM(AN36:AO36)</f>
        <v>3173</v>
      </c>
    </row>
    <row r="37" spans="2:42" ht="22.5" customHeight="1">
      <c r="B37" s="28" t="s">
        <v>52</v>
      </c>
      <c r="C37" s="64"/>
      <c r="D37" s="64"/>
      <c r="E37" s="64"/>
      <c r="F37" s="64"/>
      <c r="G37" s="64">
        <v>21.8</v>
      </c>
      <c r="H37" s="64"/>
      <c r="I37" s="64">
        <v>21.2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56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83" t="s">
        <v>64</v>
      </c>
      <c r="AM41" s="83"/>
      <c r="AN41" s="83"/>
      <c r="AO41" s="83"/>
      <c r="AP41" s="83"/>
    </row>
    <row r="42" spans="2:42" s="81" customFormat="1" ht="18"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2:42" ht="18">
      <c r="B43" s="74"/>
      <c r="C43" s="1"/>
      <c r="F43" s="1"/>
      <c r="G43" s="73"/>
      <c r="H43" s="1"/>
      <c r="I43" s="35"/>
      <c r="J43" s="35"/>
      <c r="K43" s="13"/>
      <c r="L43" s="13"/>
      <c r="M43" s="35"/>
      <c r="N43" s="35"/>
      <c r="O43" s="75"/>
      <c r="P43" s="75"/>
      <c r="Q43" s="35"/>
      <c r="R43" s="35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5"/>
      <c r="AE43" s="35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7"/>
      <c r="P44" s="1"/>
      <c r="Q44" s="1"/>
      <c r="R44" s="35"/>
      <c r="S44" s="75"/>
      <c r="T44" s="75"/>
      <c r="U44" s="35"/>
      <c r="V44" s="35"/>
      <c r="W44" s="75"/>
      <c r="X44" s="75"/>
      <c r="Y44" s="75"/>
      <c r="Z44" s="75"/>
      <c r="AA44" s="75"/>
      <c r="AB44" s="75"/>
      <c r="AC44" s="75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5"/>
      <c r="V45" s="35"/>
      <c r="W45" s="75"/>
      <c r="X45" s="35"/>
      <c r="Y45" s="1"/>
      <c r="Z45" s="1"/>
      <c r="AA45" s="75"/>
      <c r="AB45" s="75"/>
      <c r="AC45" s="79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5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AL41:AP41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2009-12-28T18:26:16Z</cp:lastPrinted>
  <dcterms:created xsi:type="dcterms:W3CDTF">2008-10-21T17:58:04Z</dcterms:created>
  <dcterms:modified xsi:type="dcterms:W3CDTF">2009-12-28T18:26:24Z</dcterms:modified>
  <cp:category/>
  <cp:version/>
  <cp:contentType/>
  <cp:contentStatus/>
</cp:coreProperties>
</file>