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<sst xmlns="http://schemas.openxmlformats.org/spreadsheetml/2006/main" count="364" uniqueCount="70">
  <si>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</si>
  <si>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</si>
  <si>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</si>
  <si>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</si>
  <si>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</si>
  <si>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</si>
  <si>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</si>
  <si>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</si>
  <si>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</si>
  <si>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</si>
  <si>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</si>
  <si>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</si>
  <si>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</si>
  <si>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</si>
  <si>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</si>
  <si>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</si>
  <si>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</si>
  <si>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</si>
  <si>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</si>
  <si>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</si>
  <si>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</si>
  <si>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</si>
  <si>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</si>
  <si>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</si>
  <si>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</si>
  <si>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</si>
  <si>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</si>
  <si>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</si>
  <si>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</si>
  <si>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</si>
  <si>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</si>
  <si>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</si>
  <si>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</si>
  <si>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</si>
  <si>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</si>
  <si>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</si>
  <si>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</si>
  <si>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</si>
  <si>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</si>
  <si>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</si>
  <si>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</si>
  <si>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</si>
  <si>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</si>
  <si>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</si>
  <si>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</si>
  <si>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</si>
  <si>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</si>
  <si>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</si>
  <si>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</si>
  <si>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</si>
  <si>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</si>
  <si>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</si>
  <si>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</si>
  <si>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</si>
  <si>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</si>
  <si>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</si>
  <si>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</si>
  <si>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</si>
  <si>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</si>
  <si>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</si>
  <si>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</si>
  <si>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</si>
  <si>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</si>
  <si>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</si>
  <si>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</si>
  <si>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</si>
  <si>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 xml:space="preserve">        Fecha  : 08/05/2019</t>
  </si>
  <si>
    <t>Callao, 09 de mayo del 2019</t>
  </si>
  <si>
    <t>12.0 y 14.0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</si>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</sst>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3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167" fontId="41" fillId="0" borderId="1" xfId="0" quotePrefix="1" applyNumberFormat="1" applyFont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T30" sqref="T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4" t="s">
        <v>60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5" t="s">
        <v>38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6" t="s">
        <v>35</v>
      </c>
      <c r="AN6" s="126"/>
      <c r="AO6" s="126"/>
      <c r="AP6" s="126"/>
      <c r="AQ6" s="126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7"/>
      <c r="AP7" s="127"/>
      <c r="AQ7" s="12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6" t="s">
        <v>66</v>
      </c>
      <c r="AP8" s="126"/>
      <c r="AQ8" s="126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30" t="s">
        <v>59</v>
      </c>
      <c r="F10" s="131"/>
      <c r="G10" s="120" t="s">
        <v>5</v>
      </c>
      <c r="H10" s="121"/>
      <c r="I10" s="123" t="s">
        <v>43</v>
      </c>
      <c r="J10" s="123"/>
      <c r="K10" s="123" t="s">
        <v>6</v>
      </c>
      <c r="L10" s="123"/>
      <c r="M10" s="119" t="s">
        <v>7</v>
      </c>
      <c r="N10" s="122"/>
      <c r="O10" s="119" t="s">
        <v>8</v>
      </c>
      <c r="P10" s="122"/>
      <c r="Q10" s="120" t="s">
        <v>9</v>
      </c>
      <c r="R10" s="121"/>
      <c r="S10" s="120" t="s">
        <v>10</v>
      </c>
      <c r="T10" s="121"/>
      <c r="U10" s="120" t="s">
        <v>11</v>
      </c>
      <c r="V10" s="121"/>
      <c r="W10" s="120" t="s">
        <v>50</v>
      </c>
      <c r="X10" s="121"/>
      <c r="Y10" s="119" t="s">
        <v>44</v>
      </c>
      <c r="Z10" s="118"/>
      <c r="AA10" s="119" t="s">
        <v>36</v>
      </c>
      <c r="AB10" s="118"/>
      <c r="AC10" s="119" t="s">
        <v>12</v>
      </c>
      <c r="AD10" s="118"/>
      <c r="AE10" s="117" t="s">
        <v>52</v>
      </c>
      <c r="AF10" s="118"/>
      <c r="AG10" s="117" t="s">
        <v>45</v>
      </c>
      <c r="AH10" s="118"/>
      <c r="AI10" s="117" t="s">
        <v>46</v>
      </c>
      <c r="AJ10" s="118"/>
      <c r="AK10" s="117" t="s">
        <v>47</v>
      </c>
      <c r="AL10" s="118"/>
      <c r="AM10" s="117" t="s">
        <v>48</v>
      </c>
      <c r="AN10" s="118"/>
      <c r="AO10" s="128" t="s">
        <v>13</v>
      </c>
      <c r="AP10" s="129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674</v>
      </c>
      <c r="F12" s="49">
        <v>0</v>
      </c>
      <c r="G12" s="49">
        <v>2600.585</v>
      </c>
      <c r="H12" s="49">
        <v>4317.63</v>
      </c>
      <c r="I12" s="49">
        <v>11226.06</v>
      </c>
      <c r="J12" s="49">
        <v>6525.51</v>
      </c>
      <c r="K12" s="49">
        <v>946.25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2626.67</v>
      </c>
      <c r="R12" s="49">
        <v>0</v>
      </c>
      <c r="S12" s="49">
        <v>1086.7380000000001</v>
      </c>
      <c r="T12" s="49">
        <v>322</v>
      </c>
      <c r="U12" s="49">
        <v>320</v>
      </c>
      <c r="V12" s="49">
        <v>1415</v>
      </c>
      <c r="W12" s="49">
        <v>0</v>
      </c>
      <c r="X12" s="49">
        <v>0</v>
      </c>
      <c r="Y12" s="49">
        <v>7237.9620000000004</v>
      </c>
      <c r="Z12" s="49">
        <v>2011.6130000000001</v>
      </c>
      <c r="AA12" s="49">
        <v>5188.1139339869469</v>
      </c>
      <c r="AB12" s="49">
        <v>0</v>
      </c>
      <c r="AC12" s="49">
        <v>8988.2033333333347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40894.582267320286</v>
      </c>
      <c r="AP12" s="50">
        <f>SUMIF($C$11:$AN$11,"I.Mad",C12:AN12)</f>
        <v>14591.752999999999</v>
      </c>
      <c r="AQ12" s="50">
        <f>SUM(AO12:AP12)</f>
        <v>55486.335267320283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7</v>
      </c>
      <c r="F13" s="51" t="s">
        <v>19</v>
      </c>
      <c r="G13" s="51">
        <v>15</v>
      </c>
      <c r="H13" s="51">
        <v>75</v>
      </c>
      <c r="I13" s="51">
        <v>72</v>
      </c>
      <c r="J13" s="51">
        <v>120</v>
      </c>
      <c r="K13" s="51">
        <v>7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17</v>
      </c>
      <c r="R13" s="51" t="s">
        <v>19</v>
      </c>
      <c r="S13" s="51">
        <v>12</v>
      </c>
      <c r="T13" s="51">
        <v>6</v>
      </c>
      <c r="U13" s="51">
        <v>5</v>
      </c>
      <c r="V13" s="51">
        <v>18</v>
      </c>
      <c r="W13" s="51" t="s">
        <v>19</v>
      </c>
      <c r="X13" s="51" t="s">
        <v>19</v>
      </c>
      <c r="Y13" s="51">
        <v>45</v>
      </c>
      <c r="Z13" s="51">
        <v>29</v>
      </c>
      <c r="AA13" s="51">
        <v>20</v>
      </c>
      <c r="AB13" s="51" t="s">
        <v>19</v>
      </c>
      <c r="AC13" s="51">
        <v>40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240</v>
      </c>
      <c r="AP13" s="50">
        <f>SUMIF($C$11:$AN$11,"I.Mad",C13:AN13)</f>
        <v>248</v>
      </c>
      <c r="AQ13" s="50">
        <f>SUM(AO13:AP13)</f>
        <v>488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2</v>
      </c>
      <c r="F14" s="51" t="s">
        <v>19</v>
      </c>
      <c r="G14" s="51">
        <v>8</v>
      </c>
      <c r="H14" s="51">
        <v>12</v>
      </c>
      <c r="I14" s="51">
        <v>10</v>
      </c>
      <c r="J14" s="51">
        <v>21</v>
      </c>
      <c r="K14" s="51" t="s">
        <v>69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6</v>
      </c>
      <c r="R14" s="51" t="s">
        <v>19</v>
      </c>
      <c r="S14" s="51">
        <v>8</v>
      </c>
      <c r="T14" s="51" t="s">
        <v>69</v>
      </c>
      <c r="U14" s="51">
        <v>1</v>
      </c>
      <c r="V14" s="51">
        <v>7</v>
      </c>
      <c r="W14" s="51" t="s">
        <v>19</v>
      </c>
      <c r="X14" s="51" t="s">
        <v>19</v>
      </c>
      <c r="Y14" s="51">
        <v>10</v>
      </c>
      <c r="Z14" s="51">
        <v>3</v>
      </c>
      <c r="AA14" s="51">
        <v>8</v>
      </c>
      <c r="AB14" s="51" t="s">
        <v>19</v>
      </c>
      <c r="AC14" s="51">
        <v>12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65</v>
      </c>
      <c r="AP14" s="50">
        <f>SUMIF($C$11:$AN$11,"I.Mad",C14:AN14)</f>
        <v>43</v>
      </c>
      <c r="AQ14" s="50">
        <f>SUM(AO14:AP14)</f>
        <v>108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59.625904858636602</v>
      </c>
      <c r="F15" s="51" t="s">
        <v>19</v>
      </c>
      <c r="G15" s="51">
        <v>17.391211907817816</v>
      </c>
      <c r="H15" s="51">
        <v>47.437832671043154</v>
      </c>
      <c r="I15" s="51">
        <v>9.4952892518909735</v>
      </c>
      <c r="J15" s="51">
        <v>7.7885336136879983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2.1780798755494475</v>
      </c>
      <c r="R15" s="51" t="s">
        <v>19</v>
      </c>
      <c r="S15" s="51">
        <v>3.1251980560790096</v>
      </c>
      <c r="T15" s="51" t="s">
        <v>19</v>
      </c>
      <c r="U15" s="51">
        <v>51.758793969849251</v>
      </c>
      <c r="V15" s="51">
        <v>6.3541697031655886</v>
      </c>
      <c r="W15" s="51" t="s">
        <v>19</v>
      </c>
      <c r="X15" s="51" t="s">
        <v>19</v>
      </c>
      <c r="Y15" s="51">
        <v>13.067690000000001</v>
      </c>
      <c r="Z15" s="51">
        <v>16.826360000000001</v>
      </c>
      <c r="AA15" s="51">
        <v>19.995873812616935</v>
      </c>
      <c r="AB15" s="51" t="s">
        <v>19</v>
      </c>
      <c r="AC15" s="51">
        <v>26.434167938329939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11.5</v>
      </c>
      <c r="F16" s="56" t="s">
        <v>19</v>
      </c>
      <c r="G16" s="116" t="s">
        <v>68</v>
      </c>
      <c r="H16" s="56">
        <v>11.5</v>
      </c>
      <c r="I16" s="56">
        <v>15</v>
      </c>
      <c r="J16" s="56">
        <v>14.5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 t="s">
        <v>19</v>
      </c>
      <c r="U16" s="56">
        <v>11.5</v>
      </c>
      <c r="V16" s="56">
        <v>13</v>
      </c>
      <c r="W16" s="56" t="s">
        <v>19</v>
      </c>
      <c r="X16" s="56" t="s">
        <v>19</v>
      </c>
      <c r="Y16" s="56">
        <v>13</v>
      </c>
      <c r="Z16" s="56">
        <v>13</v>
      </c>
      <c r="AA16" s="56">
        <v>12.5</v>
      </c>
      <c r="AB16" s="56" t="s">
        <v>19</v>
      </c>
      <c r="AC16" s="56">
        <v>13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>
        <v>3.3297284306657051</v>
      </c>
      <c r="R25" s="69"/>
      <c r="S25" s="53">
        <v>23.261779704174156</v>
      </c>
      <c r="T25" s="53"/>
      <c r="U25" s="69"/>
      <c r="V25" s="69"/>
      <c r="W25" s="69"/>
      <c r="X25" s="69"/>
      <c r="Y25" s="53">
        <v>21.947088999999998</v>
      </c>
      <c r="Z25" s="69">
        <v>2.1377630000000001</v>
      </c>
      <c r="AA25" s="53">
        <v>22.981999999999999</v>
      </c>
      <c r="AB25" s="69"/>
      <c r="AC25" s="69">
        <v>45.718833333333336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117.2394304681732</v>
      </c>
      <c r="AP25" s="50">
        <f t="shared" si="1"/>
        <v>2.1377630000000001</v>
      </c>
      <c r="AQ25" s="53">
        <f>SUM(AO25:AP25)</f>
        <v>119.3771934681732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>
        <v>4.9569999999999999</v>
      </c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4.9569999999999999</v>
      </c>
      <c r="AP30" s="50">
        <f t="shared" si="1"/>
        <v>0</v>
      </c>
      <c r="AQ30" s="53">
        <f t="shared" si="2"/>
        <v>4.9569999999999999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>
        <v>2.6280000000000001</v>
      </c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2.6280000000000001</v>
      </c>
      <c r="AP40" s="50">
        <f>SUMIF($C$11:$AN$11,"I.Mad",C40:AN40)</f>
        <v>0</v>
      </c>
      <c r="AQ40" s="53">
        <f>SUM(AO40:AP40)</f>
        <v>2.6280000000000001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674</v>
      </c>
      <c r="F41" s="53">
        <f t="shared" si="5"/>
        <v>0</v>
      </c>
      <c r="G41" s="53">
        <f t="shared" si="5"/>
        <v>2600.585</v>
      </c>
      <c r="H41" s="53">
        <f t="shared" si="5"/>
        <v>4317.63</v>
      </c>
      <c r="I41" s="53">
        <f t="shared" si="5"/>
        <v>11226.06</v>
      </c>
      <c r="J41" s="53">
        <f t="shared" si="5"/>
        <v>6525.51</v>
      </c>
      <c r="K41" s="53">
        <f t="shared" si="5"/>
        <v>946.25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2629.999728430666</v>
      </c>
      <c r="R41" s="53">
        <f t="shared" si="5"/>
        <v>0</v>
      </c>
      <c r="S41" s="53">
        <f t="shared" si="5"/>
        <v>1109.9997797041742</v>
      </c>
      <c r="T41" s="53">
        <f t="shared" si="5"/>
        <v>322</v>
      </c>
      <c r="U41" s="53">
        <f t="shared" si="5"/>
        <v>320</v>
      </c>
      <c r="V41" s="53">
        <f t="shared" si="5"/>
        <v>1415</v>
      </c>
      <c r="W41" s="53">
        <f t="shared" si="5"/>
        <v>0</v>
      </c>
      <c r="X41" s="53">
        <f t="shared" si="5"/>
        <v>0</v>
      </c>
      <c r="Y41" s="53">
        <f t="shared" si="5"/>
        <v>7259.9090890000007</v>
      </c>
      <c r="Z41" s="53">
        <f t="shared" si="5"/>
        <v>2013.750763</v>
      </c>
      <c r="AA41" s="53">
        <f t="shared" si="5"/>
        <v>5218.6809339869469</v>
      </c>
      <c r="AB41" s="53">
        <f t="shared" si="5"/>
        <v>0</v>
      </c>
      <c r="AC41" s="53">
        <f>+SUM(AC24:AC40,AC18,AC12)</f>
        <v>9033.9221666666672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41016.778697788461</v>
      </c>
      <c r="AP41" s="53">
        <f>SUM(AP12,AP18,AP24:AP37)</f>
        <v>14593.890762999999</v>
      </c>
      <c r="AQ41" s="53">
        <f>SUM(AO41:AP41)</f>
        <v>55610.669460788456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18.5</v>
      </c>
      <c r="H42" s="55"/>
      <c r="I42" s="55">
        <v>19.8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16.600000000000001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2019-05-09T18:32:36Z</dcterms:modified>
</cp:coreProperties>
</file>