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5200" windowHeight="113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<sst xmlns="http://schemas.openxmlformats.org/spreadsheetml/2006/main" count="385" uniqueCount="68">
  <si>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</si>
  <si>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</si>
  <si>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</si>
  <si>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</si>
  <si>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</si>
  <si>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</si>
  <si>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</si>
  <si>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</si>
  <si>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</si>
  <si>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</si>
  <si>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</si>
  <si>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</si>
  <si>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</si>
  <si>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</si>
  <si>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</si>
  <si>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</si>
  <si>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</si>
  <si>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</si>
  <si>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</si>
  <si>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</si>
  <si>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</si>
  <si>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</si>
  <si>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</si>
  <si>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</si>
  <si>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</si>
  <si>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</si>
  <si>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</si>
  <si>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</si>
  <si>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</si>
  <si>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</si>
  <si>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</si>
  <si>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</si>
  <si>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</si>
  <si>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</si>
  <si>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</si>
  <si>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</si>
  <si>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</si>
  <si>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</si>
  <si>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</si>
  <si>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</si>
  <si>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</si>
  <si>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</si>
  <si>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</si>
  <si>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</si>
  <si>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</si>
  <si>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</si>
  <si>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</si>
  <si>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</si>
  <si>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</si>
  <si>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</si>
  <si>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</si>
  <si>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</si>
  <si>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</si>
  <si>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</si>
  <si>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</si>
  <si>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</si>
  <si>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</si>
  <si>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</si>
  <si>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</si>
  <si>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</si>
  <si>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</si>
  <si>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</si>
  <si>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</si>
  <si>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</si>
  <si>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PSENESIO</t>
  </si>
  <si>
    <t>PEJERREY</t>
  </si>
  <si>
    <t>Callao, 11 de mayo del 2019</t>
  </si>
  <si>
    <t xml:space="preserve">        Fecha  : 10/05/2019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</si>
</sst>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10" fillId="0" borderId="1" xfId="0" applyFont="1" applyBorder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O9" zoomScale="28" zoomScaleNormal="40" workbookViewId="0">
      <selection activeCell="AU13" sqref="AU1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8" t="s">
        <v>60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9" t="s">
        <v>38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35</v>
      </c>
      <c r="AN6" s="120"/>
      <c r="AO6" s="120"/>
      <c r="AP6" s="120"/>
      <c r="AQ6" s="120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67</v>
      </c>
      <c r="AP8" s="120"/>
      <c r="AQ8" s="120"/>
    </row>
    <row r="9" spans="2:48" ht="27.75" x14ac:dyDescent="0.4">
      <c r="B9" s="14" t="s">
        <v>2</v>
      </c>
      <c r="C9" s="112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6" t="s">
        <v>4</v>
      </c>
      <c r="D10" s="117"/>
      <c r="E10" s="125" t="s">
        <v>59</v>
      </c>
      <c r="F10" s="126"/>
      <c r="G10" s="128" t="s">
        <v>5</v>
      </c>
      <c r="H10" s="129"/>
      <c r="I10" s="127" t="s">
        <v>43</v>
      </c>
      <c r="J10" s="127"/>
      <c r="K10" s="127" t="s">
        <v>6</v>
      </c>
      <c r="L10" s="127"/>
      <c r="M10" s="116" t="s">
        <v>7</v>
      </c>
      <c r="N10" s="130"/>
      <c r="O10" s="116" t="s">
        <v>8</v>
      </c>
      <c r="P10" s="130"/>
      <c r="Q10" s="128" t="s">
        <v>9</v>
      </c>
      <c r="R10" s="129"/>
      <c r="S10" s="128" t="s">
        <v>10</v>
      </c>
      <c r="T10" s="129"/>
      <c r="U10" s="128" t="s">
        <v>11</v>
      </c>
      <c r="V10" s="129"/>
      <c r="W10" s="128" t="s">
        <v>50</v>
      </c>
      <c r="X10" s="129"/>
      <c r="Y10" s="116" t="s">
        <v>44</v>
      </c>
      <c r="Z10" s="117"/>
      <c r="AA10" s="116" t="s">
        <v>36</v>
      </c>
      <c r="AB10" s="117"/>
      <c r="AC10" s="116" t="s">
        <v>12</v>
      </c>
      <c r="AD10" s="117"/>
      <c r="AE10" s="124" t="s">
        <v>52</v>
      </c>
      <c r="AF10" s="117"/>
      <c r="AG10" s="124" t="s">
        <v>45</v>
      </c>
      <c r="AH10" s="117"/>
      <c r="AI10" s="124" t="s">
        <v>46</v>
      </c>
      <c r="AJ10" s="117"/>
      <c r="AK10" s="124" t="s">
        <v>47</v>
      </c>
      <c r="AL10" s="117"/>
      <c r="AM10" s="124" t="s">
        <v>48</v>
      </c>
      <c r="AN10" s="117"/>
      <c r="AO10" s="122" t="s">
        <v>13</v>
      </c>
      <c r="AP10" s="123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3954.7999999999997</v>
      </c>
      <c r="I12" s="49">
        <v>6391.91</v>
      </c>
      <c r="J12" s="49">
        <v>256.36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350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6940.3361000000004</v>
      </c>
      <c r="Z12" s="49">
        <v>462.79790000000003</v>
      </c>
      <c r="AA12" s="49">
        <v>4609.1878647840331</v>
      </c>
      <c r="AB12" s="49">
        <v>0</v>
      </c>
      <c r="AC12" s="49">
        <v>13155.727500000001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31447.161464784032</v>
      </c>
      <c r="AP12" s="50">
        <f>SUMIF($C$11:$AN$11,"I.Mad",C12:AN12)</f>
        <v>4673.9578999999994</v>
      </c>
      <c r="AQ12" s="50">
        <f>SUM(AO12:AP12)</f>
        <v>36121.119364784034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 t="s">
        <v>19</v>
      </c>
      <c r="H13" s="51">
        <v>68</v>
      </c>
      <c r="I13" s="51">
        <v>33</v>
      </c>
      <c r="J13" s="51">
        <v>7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>
        <v>1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>
        <v>35</v>
      </c>
      <c r="Z13" s="51">
        <v>8</v>
      </c>
      <c r="AA13" s="51">
        <v>14</v>
      </c>
      <c r="AB13" s="51" t="s">
        <v>19</v>
      </c>
      <c r="AC13" s="51">
        <v>37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120</v>
      </c>
      <c r="AP13" s="50">
        <f>SUMIF($C$11:$AN$11,"I.Mad",C13:AN13)</f>
        <v>83</v>
      </c>
      <c r="AQ13" s="50">
        <f>SUM(AO13:AP13)</f>
        <v>203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 t="s">
        <v>19</v>
      </c>
      <c r="H14" s="51">
        <v>15</v>
      </c>
      <c r="I14" s="51">
        <v>8</v>
      </c>
      <c r="J14" s="51">
        <v>2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>
        <v>1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>
        <v>6</v>
      </c>
      <c r="Z14" s="51">
        <v>3</v>
      </c>
      <c r="AA14" s="51">
        <v>4</v>
      </c>
      <c r="AB14" s="51" t="s">
        <v>19</v>
      </c>
      <c r="AC14" s="51">
        <v>10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29</v>
      </c>
      <c r="AP14" s="50">
        <f>SUMIF($C$11:$AN$11,"I.Mad",C14:AN14)</f>
        <v>20</v>
      </c>
      <c r="AQ14" s="50">
        <f>SUM(AO14:AP14)</f>
        <v>49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 t="s">
        <v>19</v>
      </c>
      <c r="H15" s="51">
        <v>3.3899433745489385E-2</v>
      </c>
      <c r="I15" s="51">
        <v>12.390400682506483</v>
      </c>
      <c r="J15" s="51">
        <v>2.8506189257577645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>
        <v>9.8591549295774676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>
        <v>13.772080000000001</v>
      </c>
      <c r="Z15" s="51">
        <v>14.51009</v>
      </c>
      <c r="AA15" s="51">
        <v>19.772569447311959</v>
      </c>
      <c r="AB15" s="51" t="s">
        <v>19</v>
      </c>
      <c r="AC15" s="51">
        <v>22.369064046334795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 t="s">
        <v>19</v>
      </c>
      <c r="H16" s="56">
        <v>15</v>
      </c>
      <c r="I16" s="56">
        <v>12.5</v>
      </c>
      <c r="J16" s="56">
        <v>14.5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>
        <v>13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>
        <v>12.5</v>
      </c>
      <c r="Z16" s="56">
        <v>13</v>
      </c>
      <c r="AA16" s="56">
        <v>12.5</v>
      </c>
      <c r="AB16" s="56" t="s">
        <v>19</v>
      </c>
      <c r="AC16" s="56">
        <v>12.5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53">
        <v>2.66</v>
      </c>
      <c r="J25" s="53"/>
      <c r="K25" s="53"/>
      <c r="L25" s="53"/>
      <c r="M25" s="53"/>
      <c r="N25" s="53"/>
      <c r="O25" s="53"/>
      <c r="P25" s="53"/>
      <c r="Q25" s="53"/>
      <c r="R25" s="69"/>
      <c r="S25" s="53"/>
      <c r="T25" s="53"/>
      <c r="U25" s="69"/>
      <c r="V25" s="69"/>
      <c r="W25" s="69"/>
      <c r="X25" s="69"/>
      <c r="Y25" s="53">
        <v>31.013852</v>
      </c>
      <c r="Z25" s="69">
        <v>3.5671179999999998</v>
      </c>
      <c r="AA25" s="53">
        <v>4.226</v>
      </c>
      <c r="AB25" s="69"/>
      <c r="AC25" s="69">
        <v>12.272499999999999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50.172351999999997</v>
      </c>
      <c r="AP25" s="50">
        <f t="shared" si="1"/>
        <v>3.5671179999999998</v>
      </c>
      <c r="AQ25" s="53">
        <f>SUM(AO25:AP25)</f>
        <v>53.739469999999997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/>
      <c r="Z30" s="109"/>
      <c r="AA30" s="53"/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65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115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56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57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54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64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63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0</v>
      </c>
      <c r="H41" s="53">
        <f t="shared" si="5"/>
        <v>3954.7999999999997</v>
      </c>
      <c r="I41" s="53">
        <f t="shared" si="5"/>
        <v>6394.57</v>
      </c>
      <c r="J41" s="53">
        <f t="shared" si="5"/>
        <v>256.36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350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6971.3499520000005</v>
      </c>
      <c r="Z41" s="53">
        <f t="shared" si="5"/>
        <v>466.36501800000002</v>
      </c>
      <c r="AA41" s="53">
        <f t="shared" si="5"/>
        <v>4613.4138647840327</v>
      </c>
      <c r="AB41" s="53">
        <f t="shared" si="5"/>
        <v>0</v>
      </c>
      <c r="AC41" s="53">
        <f>+SUM(AC24:AC40,AC18,AC12)</f>
        <v>13168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31497.333816784034</v>
      </c>
      <c r="AP41" s="53">
        <f>SUM(AP12,AP18,AP24:AP37)</f>
        <v>4677.5250179999994</v>
      </c>
      <c r="AQ41" s="53">
        <f>SUM(AO41:AP41)</f>
        <v>36174.858834784034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18.7</v>
      </c>
      <c r="H42" s="55"/>
      <c r="I42" s="55">
        <v>19.8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/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58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66</v>
      </c>
      <c r="AN46" s="3"/>
    </row>
    <row r="47" spans="2:43" ht="45" x14ac:dyDescent="0.6">
      <c r="B47" s="114" t="s">
        <v>53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  <c r="Y51" s="25"/>
      <c r="Z51" s="25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2019-05-13T13:50:08Z</dcterms:modified>
</cp:coreProperties>
</file>