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X41" i="5" l="1"/>
  <c r="Y41" i="5"/>
  <c r="Z41" i="5"/>
  <c r="AA41" i="5"/>
  <c r="AB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<sst xmlns="http://schemas.openxmlformats.org/spreadsheetml/2006/main" count="369" uniqueCount="71">
  <si>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</si>
  <si>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</si>
  <si>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</si>
  <si>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</si>
  <si>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</si>
  <si>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</si>
  <si>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</si>
  <si>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</si>
  <si>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</si>
  <si>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</si>
  <si>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</si>
  <si>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</si>
  <si>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</si>
  <si>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</si>
  <si>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</si>
  <si>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</si>
  <si>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</si>
  <si>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</si>
  <si>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</si>
  <si>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</si>
  <si>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</si>
  <si>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</si>
  <si>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</si>
  <si>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</si>
  <si>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</si>
  <si>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</si>
  <si>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</si>
  <si>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</si>
  <si>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</si>
  <si>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</si>
  <si>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</si>
  <si>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</si>
  <si>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</si>
  <si>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</si>
  <si>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</si>
  <si>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</si>
  <si>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</si>
  <si>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</si>
  <si>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</si>
  <si>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</si>
  <si>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</si>
  <si>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</si>
  <si>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</si>
  <si>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</si>
  <si>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</si>
  <si>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</si>
  <si>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</si>
  <si>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</si>
  <si>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</si>
  <si>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</si>
  <si>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</si>
  <si>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</si>
  <si>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</si>
  <si>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</si>
  <si>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</si>
  <si>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</si>
  <si>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</si>
  <si>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</si>
  <si>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</si>
  <si>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</si>
  <si>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</si>
  <si>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</si>
  <si>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MALAGUA</t>
  </si>
  <si>
    <t>BAGRE</t>
  </si>
  <si>
    <t>GCQ/due</t>
  </si>
  <si>
    <t>Puerto cerrado por oleaje anómalo</t>
  </si>
  <si>
    <t>FALSO VOLADOR</t>
  </si>
  <si>
    <t>S/M</t>
  </si>
  <si>
    <t xml:space="preserve">        Fecha  : 24/06/2019</t>
  </si>
  <si>
    <t>Callao, 25 de junio del 2019</t>
  </si>
  <si>
    <t>9.0-11.0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</si>
</sst>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5" fontId="1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1" fillId="0" borderId="0"/>
    <xf numFmtId="0" fontId="37" fillId="0" borderId="0"/>
    <xf numFmtId="0" fontId="11" fillId="0" borderId="0"/>
    <xf numFmtId="0" fontId="37" fillId="0" borderId="0"/>
    <xf numFmtId="0" fontId="11" fillId="0" borderId="0"/>
    <xf numFmtId="0" fontId="37" fillId="0" borderId="0"/>
    <xf numFmtId="0" fontId="37" fillId="0" borderId="0"/>
    <xf numFmtId="0" fontId="37" fillId="0" borderId="0"/>
    <xf numFmtId="0" fontId="19" fillId="0" borderId="0"/>
    <xf numFmtId="0" fontId="33" fillId="0" borderId="0"/>
    <xf numFmtId="0" fontId="11" fillId="0" borderId="0"/>
    <xf numFmtId="169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3" fillId="0" borderId="0"/>
    <xf numFmtId="0" fontId="2" fillId="0" borderId="0"/>
    <xf numFmtId="0" fontId="1" fillId="0" borderId="0"/>
  </cellStyleXfs>
  <cellXfs count="128">
    <xf numFmtId="0" fontId="0" fillId="0" borderId="0" xfId="0"/>
    <xf numFmtId="0" fontId="13" fillId="0" borderId="0" xfId="0" applyFont="1" applyBorder="1"/>
    <xf numFmtId="0" fontId="12" fillId="0" borderId="0" xfId="0" applyFont="1"/>
    <xf numFmtId="0" fontId="13" fillId="0" borderId="0" xfId="0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6" fillId="0" borderId="0" xfId="0" applyFont="1" applyBorder="1"/>
    <xf numFmtId="0" fontId="14" fillId="3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14" fillId="0" borderId="4" xfId="0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20" fontId="13" fillId="0" borderId="0" xfId="0" quotePrefix="1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8" fontId="12" fillId="0" borderId="0" xfId="0" applyNumberFormat="1" applyFont="1"/>
    <xf numFmtId="0" fontId="13" fillId="0" borderId="0" xfId="0" applyFont="1" applyBorder="1" applyAlignment="1">
      <alignment horizontal="left"/>
    </xf>
    <xf numFmtId="0" fontId="13" fillId="0" borderId="0" xfId="0" quotePrefix="1" applyFont="1" applyAlignment="1">
      <alignment horizontal="left"/>
    </xf>
    <xf numFmtId="167" fontId="13" fillId="0" borderId="0" xfId="0" applyNumberFormat="1" applyFont="1" applyBorder="1"/>
    <xf numFmtId="167" fontId="14" fillId="3" borderId="5" xfId="0" applyNumberFormat="1" applyFont="1" applyFill="1" applyBorder="1" applyAlignment="1">
      <alignment horizontal="center" wrapText="1"/>
    </xf>
    <xf numFmtId="167" fontId="14" fillId="0" borderId="0" xfId="0" applyNumberFormat="1" applyFont="1" applyBorder="1" applyAlignment="1">
      <alignment horizontal="center"/>
    </xf>
    <xf numFmtId="1" fontId="12" fillId="0" borderId="0" xfId="0" applyNumberFormat="1" applyFont="1"/>
    <xf numFmtId="0" fontId="16" fillId="0" borderId="3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Border="1" applyAlignment="1"/>
    <xf numFmtId="0" fontId="13" fillId="0" borderId="0" xfId="0" applyFont="1" applyAlignment="1"/>
    <xf numFmtId="0" fontId="12" fillId="0" borderId="0" xfId="0" applyFont="1" applyAlignment="1"/>
    <xf numFmtId="1" fontId="13" fillId="0" borderId="0" xfId="0" applyNumberFormat="1" applyFont="1" applyBorder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0" fontId="12" fillId="3" borderId="0" xfId="0" applyFont="1" applyFill="1" applyAlignment="1">
      <alignment horizontal="right"/>
    </xf>
    <xf numFmtId="167" fontId="20" fillId="0" borderId="0" xfId="12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1" xfId="0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1" fontId="14" fillId="0" borderId="3" xfId="0" quotePrefix="1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1" fontId="23" fillId="0" borderId="1" xfId="0" quotePrefix="1" applyNumberFormat="1" applyFont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16" fillId="0" borderId="0" xfId="0" applyFont="1"/>
    <xf numFmtId="167" fontId="23" fillId="0" borderId="1" xfId="0" applyNumberFormat="1" applyFont="1" applyFill="1" applyBorder="1" applyAlignment="1">
      <alignment horizontal="center"/>
    </xf>
    <xf numFmtId="167" fontId="23" fillId="0" borderId="1" xfId="0" quotePrefix="1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2" fillId="0" borderId="0" xfId="0" applyFont="1" applyBorder="1"/>
    <xf numFmtId="1" fontId="26" fillId="0" borderId="0" xfId="12" applyNumberFormat="1" applyFont="1" applyFill="1" applyBorder="1" applyProtection="1">
      <protection locked="0"/>
    </xf>
    <xf numFmtId="1" fontId="26" fillId="0" borderId="0" xfId="12" applyNumberFormat="1" applyFont="1" applyFill="1" applyBorder="1" applyAlignment="1" applyProtection="1">
      <protection locked="0"/>
    </xf>
    <xf numFmtId="1" fontId="26" fillId="0" borderId="0" xfId="12" applyNumberFormat="1" applyFont="1" applyFill="1" applyBorder="1" applyAlignment="1" applyProtection="1">
      <alignment horizontal="right"/>
      <protection locked="0"/>
    </xf>
    <xf numFmtId="1" fontId="26" fillId="0" borderId="0" xfId="12" quotePrefix="1" applyNumberFormat="1" applyFont="1" applyFill="1" applyBorder="1" applyAlignment="1" applyProtection="1"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Fill="1"/>
    <xf numFmtId="0" fontId="16" fillId="0" borderId="0" xfId="0" applyFont="1" applyAlignment="1">
      <alignment horizontal="left"/>
    </xf>
    <xf numFmtId="49" fontId="16" fillId="0" borderId="0" xfId="0" applyNumberFormat="1" applyFont="1"/>
    <xf numFmtId="22" fontId="16" fillId="0" borderId="0" xfId="0" applyNumberFormat="1" applyFont="1"/>
    <xf numFmtId="167" fontId="23" fillId="0" borderId="5" xfId="0" applyNumberFormat="1" applyFont="1" applyBorder="1" applyAlignment="1">
      <alignment horizontal="center"/>
    </xf>
    <xf numFmtId="0" fontId="29" fillId="0" borderId="0" xfId="0" applyFont="1"/>
    <xf numFmtId="1" fontId="23" fillId="0" borderId="0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167" fontId="23" fillId="0" borderId="0" xfId="0" quotePrefix="1" applyNumberFormat="1" applyFont="1" applyBorder="1" applyAlignment="1">
      <alignment horizontal="center"/>
    </xf>
    <xf numFmtId="0" fontId="32" fillId="0" borderId="5" xfId="0" applyFont="1" applyBorder="1"/>
    <xf numFmtId="0" fontId="32" fillId="0" borderId="5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0" fontId="32" fillId="3" borderId="2" xfId="0" applyFont="1" applyFill="1" applyBorder="1" applyAlignment="1">
      <alignment horizontal="left"/>
    </xf>
    <xf numFmtId="0" fontId="32" fillId="0" borderId="1" xfId="0" applyFont="1" applyBorder="1"/>
    <xf numFmtId="0" fontId="21" fillId="0" borderId="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167" fontId="23" fillId="3" borderId="5" xfId="0" applyNumberFormat="1" applyFont="1" applyFill="1" applyBorder="1" applyAlignment="1">
      <alignment horizontal="center" wrapText="1"/>
    </xf>
    <xf numFmtId="0" fontId="28" fillId="0" borderId="0" xfId="13" applyFont="1" applyFill="1" applyAlignment="1" applyProtection="1"/>
    <xf numFmtId="0" fontId="29" fillId="0" borderId="0" xfId="0" applyFont="1" applyFill="1"/>
    <xf numFmtId="167" fontId="14" fillId="0" borderId="3" xfId="0" quotePrefix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22" fillId="0" borderId="0" xfId="0" applyFont="1"/>
    <xf numFmtId="1" fontId="34" fillId="0" borderId="0" xfId="12" quotePrefix="1" applyNumberFormat="1" applyFont="1" applyBorder="1" applyAlignment="1" applyProtection="1">
      <protection locked="0"/>
    </xf>
    <xf numFmtId="0" fontId="22" fillId="0" borderId="0" xfId="0" applyFont="1" applyBorder="1" applyAlignment="1"/>
    <xf numFmtId="0" fontId="22" fillId="3" borderId="0" xfId="0" applyFont="1" applyFill="1" applyAlignment="1">
      <alignment horizontal="right"/>
    </xf>
    <xf numFmtId="0" fontId="18" fillId="0" borderId="0" xfId="0" applyFont="1"/>
    <xf numFmtId="0" fontId="22" fillId="0" borderId="0" xfId="0" applyFont="1" applyBorder="1"/>
    <xf numFmtId="1" fontId="22" fillId="0" borderId="0" xfId="0" applyNumberFormat="1" applyFont="1" applyBorder="1"/>
    <xf numFmtId="0" fontId="35" fillId="0" borderId="0" xfId="0" applyFont="1"/>
    <xf numFmtId="0" fontId="36" fillId="0" borderId="0" xfId="0" applyFont="1"/>
    <xf numFmtId="1" fontId="32" fillId="0" borderId="0" xfId="0" applyNumberFormat="1" applyFont="1"/>
    <xf numFmtId="0" fontId="28" fillId="0" borderId="0" xfId="0" applyFont="1" applyBorder="1"/>
    <xf numFmtId="1" fontId="12" fillId="0" borderId="0" xfId="0" applyNumberFormat="1" applyFont="1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3" fillId="0" borderId="5" xfId="0" applyNumberFormat="1" applyFont="1" applyBorder="1" applyAlignment="1">
      <alignment horizontal="center"/>
    </xf>
    <xf numFmtId="0" fontId="32" fillId="0" borderId="0" xfId="0" applyFont="1"/>
    <xf numFmtId="0" fontId="41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42" fillId="0" borderId="0" xfId="0" quotePrefix="1" applyFont="1" applyAlignment="1">
      <alignment horizontal="left"/>
    </xf>
    <xf numFmtId="0" fontId="38" fillId="0" borderId="2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0" fontId="27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</cellXfs>
  <cellStyles count="2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13" xfId="26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L1" zoomScale="26" zoomScaleNormal="26" workbookViewId="0">
      <selection activeCell="U31" sqref="U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5.42578125" style="2" customWidth="1"/>
    <col min="10" max="10" width="26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28.7109375" style="2" customWidth="1"/>
    <col min="28" max="28" width="27.5703125" style="2" customWidth="1"/>
    <col min="29" max="29" width="29.7109375" style="2" customWidth="1"/>
    <col min="30" max="30" width="30.5703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1" t="s">
        <v>38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35</v>
      </c>
      <c r="AN6" s="122"/>
      <c r="AO6" s="122"/>
      <c r="AP6" s="122"/>
      <c r="AQ6" s="122"/>
    </row>
    <row r="7" spans="2:48" s="9" customFormat="1" ht="26.25" customHeight="1" x14ac:dyDescent="0.4">
      <c r="B7" s="54"/>
      <c r="C7" s="109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3"/>
      <c r="AP7" s="123"/>
      <c r="AQ7" s="123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68</v>
      </c>
      <c r="AP8" s="122"/>
      <c r="AQ8" s="122"/>
    </row>
    <row r="9" spans="2:48" ht="27.75" x14ac:dyDescent="0.4">
      <c r="B9" s="14" t="s">
        <v>2</v>
      </c>
      <c r="C9" s="110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4"/>
      <c r="E10" s="126" t="s">
        <v>58</v>
      </c>
      <c r="F10" s="127"/>
      <c r="G10" s="116" t="s">
        <v>5</v>
      </c>
      <c r="H10" s="117"/>
      <c r="I10" s="119" t="s">
        <v>43</v>
      </c>
      <c r="J10" s="119"/>
      <c r="K10" s="119" t="s">
        <v>6</v>
      </c>
      <c r="L10" s="119"/>
      <c r="M10" s="115" t="s">
        <v>7</v>
      </c>
      <c r="N10" s="118"/>
      <c r="O10" s="115" t="s">
        <v>8</v>
      </c>
      <c r="P10" s="118"/>
      <c r="Q10" s="116" t="s">
        <v>9</v>
      </c>
      <c r="R10" s="117"/>
      <c r="S10" s="116" t="s">
        <v>10</v>
      </c>
      <c r="T10" s="117"/>
      <c r="U10" s="116" t="s">
        <v>11</v>
      </c>
      <c r="V10" s="117"/>
      <c r="W10" s="116" t="s">
        <v>50</v>
      </c>
      <c r="X10" s="117"/>
      <c r="Y10" s="115" t="s">
        <v>44</v>
      </c>
      <c r="Z10" s="114"/>
      <c r="AA10" s="115" t="s">
        <v>36</v>
      </c>
      <c r="AB10" s="114"/>
      <c r="AC10" s="115" t="s">
        <v>12</v>
      </c>
      <c r="AD10" s="114"/>
      <c r="AE10" s="113" t="s">
        <v>52</v>
      </c>
      <c r="AF10" s="114"/>
      <c r="AG10" s="113" t="s">
        <v>45</v>
      </c>
      <c r="AH10" s="114"/>
      <c r="AI10" s="113" t="s">
        <v>46</v>
      </c>
      <c r="AJ10" s="114"/>
      <c r="AK10" s="113" t="s">
        <v>47</v>
      </c>
      <c r="AL10" s="114"/>
      <c r="AM10" s="113" t="s">
        <v>48</v>
      </c>
      <c r="AN10" s="114"/>
      <c r="AO10" s="124" t="s">
        <v>13</v>
      </c>
      <c r="AP10" s="125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2100</v>
      </c>
      <c r="F12" s="49">
        <v>0</v>
      </c>
      <c r="G12" s="49">
        <v>8788.83</v>
      </c>
      <c r="H12" s="49">
        <v>1137.6749999999997</v>
      </c>
      <c r="I12" s="49">
        <v>2300.44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20</v>
      </c>
      <c r="X12" s="49">
        <v>0</v>
      </c>
      <c r="Y12" s="49">
        <v>0</v>
      </c>
      <c r="Z12" s="49">
        <v>0</v>
      </c>
      <c r="AA12" s="49">
        <v>3652.030452225285</v>
      </c>
      <c r="AB12" s="49">
        <v>0</v>
      </c>
      <c r="AC12" s="49">
        <v>8205</v>
      </c>
      <c r="AD12" s="49">
        <v>0</v>
      </c>
      <c r="AE12" s="49">
        <v>265.125</v>
      </c>
      <c r="AF12" s="49">
        <v>23.204999999999998</v>
      </c>
      <c r="AG12" s="49">
        <v>264.85000000000002</v>
      </c>
      <c r="AH12" s="49">
        <v>77.16</v>
      </c>
      <c r="AI12" s="49">
        <v>0</v>
      </c>
      <c r="AJ12" s="49">
        <v>0</v>
      </c>
      <c r="AK12" s="49">
        <v>25.164999999999999</v>
      </c>
      <c r="AL12" s="49">
        <v>0</v>
      </c>
      <c r="AM12" s="49">
        <v>721.22</v>
      </c>
      <c r="AN12" s="49">
        <v>474.315</v>
      </c>
      <c r="AO12" s="50">
        <f>SUMIF($C$11:$AN$11,"Ind*",C12:AN12)</f>
        <v>26342.660452225286</v>
      </c>
      <c r="AP12" s="50">
        <f>SUMIF($C$11:$AN$11,"I.Mad",C12:AN12)</f>
        <v>1712.3549999999998</v>
      </c>
      <c r="AQ12" s="50">
        <f>SUM(AO12:AP12)</f>
        <v>28055.015452225285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>
        <v>16</v>
      </c>
      <c r="F13" s="51" t="s">
        <v>19</v>
      </c>
      <c r="G13" s="51">
        <v>54</v>
      </c>
      <c r="H13" s="51">
        <v>19</v>
      </c>
      <c r="I13" s="51">
        <v>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>
        <v>1</v>
      </c>
      <c r="X13" s="51" t="s">
        <v>19</v>
      </c>
      <c r="Y13" s="51" t="s">
        <v>19</v>
      </c>
      <c r="Z13" s="51" t="s">
        <v>19</v>
      </c>
      <c r="AA13" s="51">
        <v>24</v>
      </c>
      <c r="AB13" s="51" t="s">
        <v>19</v>
      </c>
      <c r="AC13" s="51">
        <v>40</v>
      </c>
      <c r="AD13" s="51" t="s">
        <v>19</v>
      </c>
      <c r="AE13" s="51">
        <v>7</v>
      </c>
      <c r="AF13" s="51">
        <v>1</v>
      </c>
      <c r="AG13" s="51">
        <v>6</v>
      </c>
      <c r="AH13" s="51">
        <v>1</v>
      </c>
      <c r="AI13" s="51" t="s">
        <v>19</v>
      </c>
      <c r="AJ13" s="51" t="s">
        <v>19</v>
      </c>
      <c r="AK13" s="51">
        <v>1</v>
      </c>
      <c r="AL13" s="51" t="s">
        <v>19</v>
      </c>
      <c r="AM13" s="51">
        <v>9</v>
      </c>
      <c r="AN13" s="51">
        <v>7</v>
      </c>
      <c r="AO13" s="50">
        <f>SUMIF($C$11:$AN$11,"Ind*",C13:AN13)</f>
        <v>167</v>
      </c>
      <c r="AP13" s="50">
        <f>SUMIF($C$11:$AN$11,"I.Mad",C13:AN13)</f>
        <v>28</v>
      </c>
      <c r="AQ13" s="50">
        <f>SUM(AO13:AP13)</f>
        <v>195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>
        <v>2</v>
      </c>
      <c r="F14" s="51" t="s">
        <v>19</v>
      </c>
      <c r="G14" s="51">
        <v>10</v>
      </c>
      <c r="H14" s="51">
        <v>3</v>
      </c>
      <c r="I14" s="51">
        <v>6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>
        <v>1</v>
      </c>
      <c r="X14" s="51" t="s">
        <v>19</v>
      </c>
      <c r="Y14" s="51" t="s">
        <v>19</v>
      </c>
      <c r="Z14" s="51" t="s">
        <v>19</v>
      </c>
      <c r="AA14" s="51">
        <v>7</v>
      </c>
      <c r="AB14" s="51" t="s">
        <v>19</v>
      </c>
      <c r="AC14" s="51">
        <v>10</v>
      </c>
      <c r="AD14" s="51" t="s">
        <v>19</v>
      </c>
      <c r="AE14" s="51">
        <v>4</v>
      </c>
      <c r="AF14" s="51" t="s">
        <v>67</v>
      </c>
      <c r="AG14" s="51">
        <v>3</v>
      </c>
      <c r="AH14" s="51" t="s">
        <v>67</v>
      </c>
      <c r="AI14" s="51" t="s">
        <v>19</v>
      </c>
      <c r="AJ14" s="51" t="s">
        <v>19</v>
      </c>
      <c r="AK14" s="51">
        <v>1</v>
      </c>
      <c r="AL14" s="51" t="s">
        <v>19</v>
      </c>
      <c r="AM14" s="51">
        <v>3</v>
      </c>
      <c r="AN14" s="51">
        <v>3</v>
      </c>
      <c r="AO14" s="50">
        <f>SUMIF($C$11:$AN$11,"Ind*",C14:AN14)</f>
        <v>47</v>
      </c>
      <c r="AP14" s="50">
        <f>SUMIF($C$11:$AN$11,"I.Mad",C14:AN14)</f>
        <v>6</v>
      </c>
      <c r="AQ14" s="50">
        <f>SUM(AO14:AP14)</f>
        <v>53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>
        <v>5.5853593242683992</v>
      </c>
      <c r="F15" s="51" t="s">
        <v>19</v>
      </c>
      <c r="G15" s="51">
        <v>29.777928955241244</v>
      </c>
      <c r="H15" s="51">
        <v>16.665834015249107</v>
      </c>
      <c r="I15" s="51">
        <v>52.924902347661067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>
        <v>1.5151515151515151</v>
      </c>
      <c r="X15" s="51" t="s">
        <v>19</v>
      </c>
      <c r="Y15" s="51" t="s">
        <v>19</v>
      </c>
      <c r="Z15" s="51" t="s">
        <v>19</v>
      </c>
      <c r="AA15" s="51">
        <v>76.551034023642046</v>
      </c>
      <c r="AB15" s="51" t="s">
        <v>19</v>
      </c>
      <c r="AC15" s="51">
        <v>52.889090327291413</v>
      </c>
      <c r="AD15" s="51" t="s">
        <v>19</v>
      </c>
      <c r="AE15" s="51">
        <v>95.957468680796765</v>
      </c>
      <c r="AF15" s="51" t="s">
        <v>19</v>
      </c>
      <c r="AG15" s="51">
        <v>96.236450265238588</v>
      </c>
      <c r="AH15" s="51" t="s">
        <v>19</v>
      </c>
      <c r="AI15" s="51" t="s">
        <v>19</v>
      </c>
      <c r="AJ15" s="51" t="s">
        <v>19</v>
      </c>
      <c r="AK15" s="51">
        <v>98.598130841121488</v>
      </c>
      <c r="AL15" s="51" t="s">
        <v>19</v>
      </c>
      <c r="AM15" s="51">
        <v>56.485026053269024</v>
      </c>
      <c r="AN15" s="51">
        <v>51.73082762629177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>
        <v>12.5</v>
      </c>
      <c r="F16" s="56" t="s">
        <v>19</v>
      </c>
      <c r="G16" s="56">
        <v>12.5</v>
      </c>
      <c r="H16" s="56">
        <v>12.5</v>
      </c>
      <c r="I16" s="56">
        <v>11.5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>
        <v>13</v>
      </c>
      <c r="X16" s="56" t="s">
        <v>19</v>
      </c>
      <c r="Y16" s="56" t="s">
        <v>19</v>
      </c>
      <c r="Z16" s="56" t="s">
        <v>19</v>
      </c>
      <c r="AA16" s="56" t="s">
        <v>70</v>
      </c>
      <c r="AB16" s="56" t="s">
        <v>19</v>
      </c>
      <c r="AC16" s="56">
        <v>12</v>
      </c>
      <c r="AD16" s="56" t="s">
        <v>19</v>
      </c>
      <c r="AE16" s="56">
        <v>9.5</v>
      </c>
      <c r="AF16" s="56" t="s">
        <v>19</v>
      </c>
      <c r="AG16" s="56">
        <v>9.5</v>
      </c>
      <c r="AH16" s="56" t="s">
        <v>19</v>
      </c>
      <c r="AI16" s="56" t="s">
        <v>19</v>
      </c>
      <c r="AJ16" s="56" t="s">
        <v>19</v>
      </c>
      <c r="AK16" s="56">
        <v>9.5</v>
      </c>
      <c r="AL16" s="56" t="s">
        <v>19</v>
      </c>
      <c r="AM16" s="56">
        <v>12</v>
      </c>
      <c r="AN16" s="56">
        <v>12.5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7"/>
      <c r="G25" s="53"/>
      <c r="H25" s="53"/>
      <c r="I25" s="69"/>
      <c r="J25" s="69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69"/>
      <c r="I29" s="53"/>
      <c r="J29" s="53"/>
      <c r="K29" s="69"/>
      <c r="L29" s="53"/>
      <c r="M29" s="53"/>
      <c r="N29" s="69"/>
      <c r="O29" s="53"/>
      <c r="P29" s="53"/>
      <c r="Q29" s="69"/>
      <c r="R29" s="53"/>
      <c r="S29" s="53"/>
      <c r="T29" s="69"/>
      <c r="U29" s="53"/>
      <c r="V29" s="53"/>
      <c r="W29" s="69"/>
      <c r="X29" s="53"/>
      <c r="Y29" s="53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63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7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66</v>
      </c>
      <c r="C38" s="53"/>
      <c r="D38" s="69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>
        <v>0.21176470588235294</v>
      </c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0.21176470588235294</v>
      </c>
      <c r="AP40" s="50">
        <f>SUMIF($C$11:$AN$11,"I.Mad",C40:AN40)</f>
        <v>0</v>
      </c>
      <c r="AQ40" s="53">
        <f>SUM(AO40:AP40)</f>
        <v>0.21176470588235294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2100</v>
      </c>
      <c r="F41" s="53">
        <f t="shared" si="5"/>
        <v>0</v>
      </c>
      <c r="G41" s="53">
        <f t="shared" si="5"/>
        <v>8788.83</v>
      </c>
      <c r="H41" s="53">
        <f t="shared" si="5"/>
        <v>1137.6749999999997</v>
      </c>
      <c r="I41" s="53">
        <f t="shared" si="5"/>
        <v>2300.44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20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3652.2422169311671</v>
      </c>
      <c r="AB41" s="53">
        <f t="shared" si="5"/>
        <v>0</v>
      </c>
      <c r="AC41" s="53">
        <f>+SUM(AC24:AC40,AC18,AC12)</f>
        <v>8205</v>
      </c>
      <c r="AD41" s="53">
        <f t="shared" si="5"/>
        <v>0</v>
      </c>
      <c r="AE41" s="53">
        <f t="shared" si="5"/>
        <v>265.125</v>
      </c>
      <c r="AF41" s="53">
        <f t="shared" si="5"/>
        <v>23.204999999999998</v>
      </c>
      <c r="AG41" s="53">
        <f t="shared" si="5"/>
        <v>264.85000000000002</v>
      </c>
      <c r="AH41" s="53">
        <f t="shared" si="5"/>
        <v>77.16</v>
      </c>
      <c r="AI41" s="53">
        <f t="shared" si="5"/>
        <v>0</v>
      </c>
      <c r="AJ41" s="53">
        <f t="shared" si="5"/>
        <v>0</v>
      </c>
      <c r="AK41" s="53">
        <f t="shared" si="5"/>
        <v>25.164999999999999</v>
      </c>
      <c r="AL41" s="53">
        <f t="shared" si="5"/>
        <v>0</v>
      </c>
      <c r="AM41" s="53">
        <f t="shared" si="5"/>
        <v>721.22</v>
      </c>
      <c r="AN41" s="53">
        <f t="shared" si="5"/>
        <v>474.315</v>
      </c>
      <c r="AO41" s="53">
        <f>SUM(AO12,AO18,AO24:AO37)</f>
        <v>26342.660452225286</v>
      </c>
      <c r="AP41" s="53">
        <f>SUM(AP12,AP18,AP24:AP37)</f>
        <v>1712.3549999999998</v>
      </c>
      <c r="AQ41" s="53">
        <f>SUM(AO41:AP41)</f>
        <v>28055.015452225285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88">
        <v>16.7</v>
      </c>
      <c r="H42" s="55"/>
      <c r="I42" s="88">
        <v>18.2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32"/>
      <c r="AM42" s="55">
        <v>16</v>
      </c>
      <c r="AN42" s="55"/>
      <c r="AO42" s="24"/>
      <c r="AP42" s="24"/>
      <c r="AQ42" s="8"/>
    </row>
    <row r="43" spans="2:43" ht="26.25" x14ac:dyDescent="0.4">
      <c r="B43" s="111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08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 t="s">
        <v>65</v>
      </c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69</v>
      </c>
      <c r="AN46" s="3"/>
    </row>
    <row r="47" spans="2:43" ht="45" x14ac:dyDescent="0.6">
      <c r="B47" s="112" t="s">
        <v>64</v>
      </c>
      <c r="D47" s="70"/>
      <c r="E47" s="14"/>
      <c r="F47" s="14"/>
      <c r="G47" s="14"/>
      <c r="H47" s="14"/>
      <c r="I47" s="28"/>
      <c r="J47" s="28"/>
      <c r="K47" s="106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6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6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5"/>
      <c r="L50" s="28"/>
      <c r="M50" s="63"/>
      <c r="N50" s="64"/>
      <c r="O50" s="28"/>
      <c r="P50" s="36"/>
      <c r="S50" s="104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4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4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4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5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2018-11-19T17:24:41Z</cp:lastPrinted>
  <dcterms:created xsi:type="dcterms:W3CDTF">2008-10-21T17:58:04Z</dcterms:created>
  <dcterms:modified xsi:type="dcterms:W3CDTF">2019-06-25T17:12:18Z</dcterms:modified>
</cp:coreProperties>
</file>