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<sst xmlns="http://schemas.openxmlformats.org/spreadsheetml/2006/main" count="362" uniqueCount="69">
  <si>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</si>
  <si>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</si>
  <si>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</si>
  <si>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</si>
  <si>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</si>
  <si>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</si>
  <si>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</si>
  <si>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</si>
  <si>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</si>
  <si>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</si>
  <si>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</si>
  <si>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</si>
  <si>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</si>
  <si>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</si>
  <si>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</si>
  <si>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</si>
  <si>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</si>
  <si>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</si>
  <si>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</si>
  <si>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</si>
  <si>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</si>
  <si>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</si>
  <si>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</si>
  <si>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</si>
  <si>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</si>
  <si>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</si>
  <si>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</si>
  <si>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</si>
  <si>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</si>
  <si>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</si>
  <si>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</si>
  <si>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</si>
  <si>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</si>
  <si>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</si>
  <si>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</si>
  <si>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</si>
  <si>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</si>
  <si>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</si>
  <si>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</si>
  <si>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</si>
  <si>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</si>
  <si>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</si>
  <si>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</si>
  <si>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</si>
  <si>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</si>
  <si>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</si>
  <si>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</si>
  <si>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</si>
  <si>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</si>
  <si>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</si>
  <si>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</si>
  <si>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</si>
  <si>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</si>
  <si>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</si>
  <si>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</si>
  <si>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</si>
  <si>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</si>
  <si>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</si>
  <si>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</si>
  <si>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</si>
  <si>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</si>
  <si>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</si>
  <si>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</si>
  <si>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PEJERREY</t>
  </si>
  <si>
    <t>GCQ/jsr</t>
  </si>
  <si>
    <t>MALAGUA</t>
  </si>
  <si>
    <t xml:space="preserve">        Fecha  : 27/05/2019</t>
  </si>
  <si>
    <t>Callao, 28 de mayo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</si>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</sst>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10" fillId="0" borderId="0"/>
    <xf numFmtId="16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2" fillId="0" borderId="0"/>
    <xf numFmtId="0" fontId="1" fillId="0" borderId="0"/>
  </cellStyleXfs>
  <cellXfs count="130">
    <xf numFmtId="0" fontId="0" fillId="0" borderId="0" xfId="0"/>
    <xf numFmtId="0" fontId="12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20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8" fontId="11" fillId="0" borderId="0" xfId="0" applyNumberFormat="1" applyFont="1"/>
    <xf numFmtId="0" fontId="12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167" fontId="12" fillId="0" borderId="0" xfId="0" applyNumberFormat="1" applyFont="1" applyBorder="1"/>
    <xf numFmtId="167" fontId="13" fillId="3" borderId="5" xfId="0" applyNumberFormat="1" applyFont="1" applyFill="1" applyBorder="1" applyAlignment="1">
      <alignment horizontal="center" wrapText="1"/>
    </xf>
    <xf numFmtId="167" fontId="13" fillId="0" borderId="0" xfId="0" applyNumberFormat="1" applyFont="1" applyBorder="1" applyAlignment="1">
      <alignment horizontal="center"/>
    </xf>
    <xf numFmtId="1" fontId="11" fillId="0" borderId="0" xfId="0" applyNumberFormat="1" applyFont="1"/>
    <xf numFmtId="0" fontId="1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1" fontId="12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5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Fill="1"/>
    <xf numFmtId="0" fontId="15" fillId="0" borderId="0" xfId="0" applyFont="1" applyAlignment="1">
      <alignment horizontal="left"/>
    </xf>
    <xf numFmtId="49" fontId="15" fillId="0" borderId="0" xfId="0" applyNumberFormat="1" applyFont="1"/>
    <xf numFmtId="22" fontId="15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3" fillId="0" borderId="3" xfId="0" quotePrefix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1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1" fillId="0" borderId="0" xfId="0" quotePrefix="1" applyFont="1" applyAlignment="1">
      <alignment horizontal="left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6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3" zoomScaleNormal="23" workbookViewId="0">
      <selection activeCell="N30" sqref="N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35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58</v>
      </c>
      <c r="F10" s="125"/>
      <c r="G10" s="127" t="s">
        <v>5</v>
      </c>
      <c r="H10" s="128"/>
      <c r="I10" s="126" t="s">
        <v>43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50</v>
      </c>
      <c r="X10" s="128"/>
      <c r="Y10" s="115" t="s">
        <v>44</v>
      </c>
      <c r="Z10" s="116"/>
      <c r="AA10" s="115" t="s">
        <v>36</v>
      </c>
      <c r="AB10" s="116"/>
      <c r="AC10" s="115" t="s">
        <v>12</v>
      </c>
      <c r="AD10" s="116"/>
      <c r="AE10" s="123" t="s">
        <v>52</v>
      </c>
      <c r="AF10" s="116"/>
      <c r="AG10" s="123" t="s">
        <v>45</v>
      </c>
      <c r="AH10" s="116"/>
      <c r="AI10" s="123" t="s">
        <v>46</v>
      </c>
      <c r="AJ10" s="116"/>
      <c r="AK10" s="123" t="s">
        <v>47</v>
      </c>
      <c r="AL10" s="116"/>
      <c r="AM10" s="123" t="s">
        <v>48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3280</v>
      </c>
      <c r="F12" s="49">
        <v>0</v>
      </c>
      <c r="G12" s="49">
        <v>7541.39</v>
      </c>
      <c r="H12" s="49">
        <v>3443.4050000000002</v>
      </c>
      <c r="I12" s="49">
        <v>2867.6</v>
      </c>
      <c r="J12" s="49">
        <v>10255.73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1180.3340000000001</v>
      </c>
      <c r="R12" s="49">
        <v>210</v>
      </c>
      <c r="S12" s="49">
        <v>689.68100000000004</v>
      </c>
      <c r="T12" s="49">
        <v>110</v>
      </c>
      <c r="U12" s="49">
        <v>670</v>
      </c>
      <c r="V12" s="49">
        <v>535</v>
      </c>
      <c r="W12" s="49">
        <v>1065</v>
      </c>
      <c r="X12" s="49">
        <v>0</v>
      </c>
      <c r="Y12" s="49">
        <v>2618.2249999999999</v>
      </c>
      <c r="Z12" s="49">
        <v>110.78</v>
      </c>
      <c r="AA12" s="49">
        <v>4707.3417454055379</v>
      </c>
      <c r="AB12" s="49">
        <v>0</v>
      </c>
      <c r="AC12" s="49">
        <v>4370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28989.571745405538</v>
      </c>
      <c r="AP12" s="50">
        <f>SUMIF($C$11:$AN$11,"I.Mad",C12:AN12)</f>
        <v>14664.915000000001</v>
      </c>
      <c r="AQ12" s="50">
        <f>SUM(AO12:AP12)</f>
        <v>43654.486745405535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10</v>
      </c>
      <c r="F13" s="51" t="s">
        <v>19</v>
      </c>
      <c r="G13" s="51">
        <v>39</v>
      </c>
      <c r="H13" s="51">
        <v>112</v>
      </c>
      <c r="I13" s="51">
        <v>32</v>
      </c>
      <c r="J13" s="51">
        <v>175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29</v>
      </c>
      <c r="R13" s="51">
        <v>3</v>
      </c>
      <c r="S13" s="51">
        <v>13</v>
      </c>
      <c r="T13" s="51">
        <v>1</v>
      </c>
      <c r="U13" s="51">
        <v>9</v>
      </c>
      <c r="V13" s="51">
        <v>12</v>
      </c>
      <c r="W13" s="51">
        <v>12</v>
      </c>
      <c r="X13" s="51" t="s">
        <v>19</v>
      </c>
      <c r="Y13" s="51">
        <v>27</v>
      </c>
      <c r="Z13" s="51">
        <v>3</v>
      </c>
      <c r="AA13" s="51">
        <v>14</v>
      </c>
      <c r="AB13" s="51" t="s">
        <v>19</v>
      </c>
      <c r="AC13" s="51">
        <v>17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202</v>
      </c>
      <c r="AP13" s="50">
        <f>SUMIF($C$11:$AN$11,"I.Mad",C13:AN13)</f>
        <v>306</v>
      </c>
      <c r="AQ13" s="50">
        <f>SUM(AO13:AP13)</f>
        <v>508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4</v>
      </c>
      <c r="F14" s="51" t="s">
        <v>19</v>
      </c>
      <c r="G14" s="51">
        <v>11</v>
      </c>
      <c r="H14" s="51">
        <v>3</v>
      </c>
      <c r="I14" s="51">
        <v>4</v>
      </c>
      <c r="J14" s="51">
        <v>8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10</v>
      </c>
      <c r="R14" s="51" t="s">
        <v>68</v>
      </c>
      <c r="S14" s="51">
        <v>7</v>
      </c>
      <c r="T14" s="51" t="s">
        <v>68</v>
      </c>
      <c r="U14" s="51">
        <v>2</v>
      </c>
      <c r="V14" s="51">
        <v>8</v>
      </c>
      <c r="W14" s="51">
        <v>5</v>
      </c>
      <c r="X14" s="51" t="s">
        <v>19</v>
      </c>
      <c r="Y14" s="51">
        <v>8</v>
      </c>
      <c r="Z14" s="51" t="s">
        <v>68</v>
      </c>
      <c r="AA14" s="51">
        <v>6</v>
      </c>
      <c r="AB14" s="51" t="s">
        <v>19</v>
      </c>
      <c r="AC14" s="51">
        <v>7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64</v>
      </c>
      <c r="AP14" s="50">
        <f>SUMIF($C$11:$AN$11,"I.Mad",C14:AN14)</f>
        <v>19</v>
      </c>
      <c r="AQ14" s="50">
        <f>SUM(AO14:AP14)</f>
        <v>83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3.6331850919928335</v>
      </c>
      <c r="F15" s="51" t="s">
        <v>19</v>
      </c>
      <c r="G15" s="51">
        <v>2.1014573764431996</v>
      </c>
      <c r="H15" s="51">
        <v>7.0535546486973084</v>
      </c>
      <c r="I15" s="51">
        <v>1.6671760510234086</v>
      </c>
      <c r="J15" s="51">
        <v>0.67492885577014361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4.4152431317963856</v>
      </c>
      <c r="R15" s="51" t="s">
        <v>19</v>
      </c>
      <c r="S15" s="51">
        <v>5.5582611166631652</v>
      </c>
      <c r="T15" s="51" t="s">
        <v>19</v>
      </c>
      <c r="U15" s="51">
        <v>6.7348458600862902</v>
      </c>
      <c r="V15" s="51">
        <v>7.7836770669994468</v>
      </c>
      <c r="W15" s="51">
        <v>7.2226692311397311</v>
      </c>
      <c r="X15" s="51" t="s">
        <v>19</v>
      </c>
      <c r="Y15" s="51">
        <v>11.438359999999999</v>
      </c>
      <c r="Z15" s="51" t="s">
        <v>19</v>
      </c>
      <c r="AA15" s="51">
        <v>40.871625754920373</v>
      </c>
      <c r="AB15" s="51" t="s">
        <v>19</v>
      </c>
      <c r="AC15" s="51">
        <v>19.72814169729558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12.5</v>
      </c>
      <c r="F16" s="56" t="s">
        <v>19</v>
      </c>
      <c r="G16" s="56">
        <v>13</v>
      </c>
      <c r="H16" s="56">
        <v>13</v>
      </c>
      <c r="I16" s="56">
        <v>13.5</v>
      </c>
      <c r="J16" s="56">
        <v>13.5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 t="s">
        <v>19</v>
      </c>
      <c r="S16" s="56">
        <v>13</v>
      </c>
      <c r="T16" s="56" t="s">
        <v>19</v>
      </c>
      <c r="U16" s="56">
        <v>13</v>
      </c>
      <c r="V16" s="56">
        <v>13</v>
      </c>
      <c r="W16" s="56">
        <v>13.5</v>
      </c>
      <c r="X16" s="56" t="s">
        <v>19</v>
      </c>
      <c r="Y16" s="56">
        <v>13</v>
      </c>
      <c r="Z16" s="56" t="s">
        <v>19</v>
      </c>
      <c r="AA16" s="56">
        <v>12</v>
      </c>
      <c r="AB16" s="56" t="s">
        <v>19</v>
      </c>
      <c r="AC16" s="56">
        <v>12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69">
        <v>0.22</v>
      </c>
      <c r="K25" s="53"/>
      <c r="L25" s="53"/>
      <c r="M25" s="53"/>
      <c r="N25" s="53"/>
      <c r="O25" s="53"/>
      <c r="P25" s="53"/>
      <c r="Q25" s="53">
        <v>4.666360686053987</v>
      </c>
      <c r="R25" s="53"/>
      <c r="S25" s="53"/>
      <c r="T25" s="53"/>
      <c r="U25" s="53"/>
      <c r="V25" s="53"/>
      <c r="W25" s="53"/>
      <c r="X25" s="53"/>
      <c r="Y25" s="53">
        <v>19.52375</v>
      </c>
      <c r="Z25" s="53"/>
      <c r="AA25" s="53">
        <v>8.4922467532467536</v>
      </c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32.682357439300745</v>
      </c>
      <c r="AP25" s="50">
        <f t="shared" si="1"/>
        <v>0.22</v>
      </c>
      <c r="AQ25" s="53">
        <f>SUM(AO25:AP25)</f>
        <v>32.902357439300744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>
        <v>2.1949350000000001</v>
      </c>
      <c r="Z30" s="10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2.1949350000000001</v>
      </c>
      <c r="AP30" s="50">
        <f t="shared" si="1"/>
        <v>0</v>
      </c>
      <c r="AQ30" s="53">
        <f t="shared" si="2"/>
        <v>2.1949350000000001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65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>
        <v>9.9343310000000004E-2</v>
      </c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9.9343310000000004E-2</v>
      </c>
      <c r="AP40" s="50">
        <f>SUMIF($C$11:$AN$11,"I.Mad",C40:AN40)</f>
        <v>0</v>
      </c>
      <c r="AQ40" s="53">
        <f>SUM(AO40:AP40)</f>
        <v>9.9343310000000004E-2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3280</v>
      </c>
      <c r="F41" s="53">
        <f t="shared" si="5"/>
        <v>0</v>
      </c>
      <c r="G41" s="53">
        <f t="shared" si="5"/>
        <v>7541.39</v>
      </c>
      <c r="H41" s="53">
        <f t="shared" si="5"/>
        <v>3443.4050000000002</v>
      </c>
      <c r="I41" s="53">
        <f t="shared" si="5"/>
        <v>2867.6</v>
      </c>
      <c r="J41" s="53">
        <f t="shared" si="5"/>
        <v>10255.949999999999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1185.0003606860541</v>
      </c>
      <c r="R41" s="53">
        <f t="shared" si="5"/>
        <v>210</v>
      </c>
      <c r="S41" s="53">
        <f t="shared" si="5"/>
        <v>689.68100000000004</v>
      </c>
      <c r="T41" s="53">
        <f t="shared" si="5"/>
        <v>110</v>
      </c>
      <c r="U41" s="53">
        <f t="shared" si="5"/>
        <v>670</v>
      </c>
      <c r="V41" s="53">
        <f t="shared" si="5"/>
        <v>535</v>
      </c>
      <c r="W41" s="53">
        <f t="shared" si="5"/>
        <v>1065</v>
      </c>
      <c r="X41" s="53">
        <f t="shared" si="5"/>
        <v>0</v>
      </c>
      <c r="Y41" s="53">
        <f t="shared" si="5"/>
        <v>2640.04302831</v>
      </c>
      <c r="Z41" s="53">
        <f t="shared" si="5"/>
        <v>110.78</v>
      </c>
      <c r="AA41" s="53">
        <f t="shared" si="5"/>
        <v>4715.8339921587849</v>
      </c>
      <c r="AB41" s="53">
        <f t="shared" si="5"/>
        <v>0</v>
      </c>
      <c r="AC41" s="53">
        <f>+SUM(AC24:AC40,AC18,AC12)</f>
        <v>4370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29024.449037844839</v>
      </c>
      <c r="AP41" s="53">
        <f>SUM(AP12,AP18,AP24:AP37)</f>
        <v>14665.135</v>
      </c>
      <c r="AQ41" s="53">
        <f>SUM(AO41:AP41)</f>
        <v>43689.584037844841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17.899999999999999</v>
      </c>
      <c r="H42" s="55"/>
      <c r="I42" s="55">
        <v>19.8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16.600000000000001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64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2019-05-31T13:35:58Z</dcterms:modified>
</cp:coreProperties>
</file>