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120" windowWidth="20310" windowHeight="6360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<sst xmlns="http://schemas.openxmlformats.org/spreadsheetml/2006/main" count="368" uniqueCount="70">
  <si>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</si>
  <si>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</si>
  <si>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</si>
  <si>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</si>
  <si>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</si>
  <si>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</si>
  <si>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</si>
  <si>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</si>
  <si>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</si>
  <si>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</si>
  <si>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</si>
  <si>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</si>
  <si>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</si>
  <si>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</si>
  <si>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</si>
  <si>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</si>
  <si>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</si>
  <si>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</si>
  <si>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</si>
  <si>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</si>
  <si>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</si>
  <si>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</si>
  <si>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</si>
  <si>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</si>
  <si>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</si>
  <si>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</si>
  <si>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</si>
  <si>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</si>
  <si>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</si>
  <si>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</si>
  <si>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</si>
  <si>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</si>
  <si>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</si>
  <si>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</si>
  <si>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</si>
  <si>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</si>
  <si>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</si>
  <si>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</si>
  <si>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</si>
  <si>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</si>
  <si>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</si>
  <si>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</si>
  <si>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</si>
  <si>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</si>
  <si>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</si>
  <si>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</si>
  <si>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</si>
  <si>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</si>
  <si>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</si>
  <si>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</si>
  <si>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</si>
  <si>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</si>
  <si>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</si>
  <si>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</si>
  <si>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</si>
  <si>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</si>
  <si>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</si>
  <si>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</si>
  <si>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</si>
  <si>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</si>
  <si>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</si>
  <si>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</si>
  <si>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</si>
  <si>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Atención: Sr. Daniel Adolfo Córdova Cayo</t>
  </si>
  <si>
    <t xml:space="preserve">Ministerio de la Producción </t>
  </si>
  <si>
    <t>R.M.N°647-2017-PRODUCE, R.M.N°028-2018-PRODUCE, R.M.N°142-2018-PRODUCE</t>
  </si>
  <si>
    <t>MALAGUA</t>
  </si>
  <si>
    <t>S/M</t>
  </si>
  <si>
    <t>Callao, 24 de abril del 2018</t>
  </si>
  <si>
    <t xml:space="preserve">        Fecha  : 23/04/2018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</si>
</sst>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166" fontId="14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65" fontId="14" fillId="0" borderId="0" applyFont="0" applyFill="0" applyBorder="0" applyAlignment="0" applyProtection="0"/>
    <xf numFmtId="0" fontId="14" fillId="0" borderId="0"/>
    <xf numFmtId="0" fontId="41" fillId="0" borderId="0"/>
    <xf numFmtId="0" fontId="14" fillId="0" borderId="0"/>
    <xf numFmtId="0" fontId="41" fillId="0" borderId="0"/>
    <xf numFmtId="0" fontId="14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37" fillId="0" borderId="0"/>
    <xf numFmtId="0" fontId="14" fillId="0" borderId="0"/>
    <xf numFmtId="170" fontId="14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16" fillId="0" borderId="0" xfId="0" applyFont="1" applyBorder="1"/>
    <xf numFmtId="0" fontId="15" fillId="0" borderId="0" xfId="0" applyFont="1"/>
    <xf numFmtId="0" fontId="16" fillId="0" borderId="0" xfId="0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9" fillId="0" borderId="0" xfId="0" applyFont="1" applyBorder="1"/>
    <xf numFmtId="0" fontId="17" fillId="3" borderId="2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/>
    <xf numFmtId="0" fontId="17" fillId="0" borderId="4" xfId="0" applyFont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6" fillId="0" borderId="0" xfId="0" applyFont="1"/>
    <xf numFmtId="0" fontId="20" fillId="0" borderId="0" xfId="0" applyFont="1"/>
    <xf numFmtId="20" fontId="16" fillId="0" borderId="0" xfId="0" quotePrefix="1" applyNumberFormat="1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169" fontId="15" fillId="0" borderId="0" xfId="0" applyNumberFormat="1" applyFont="1"/>
    <xf numFmtId="0" fontId="16" fillId="0" borderId="0" xfId="0" applyFont="1" applyBorder="1" applyAlignment="1">
      <alignment horizontal="left"/>
    </xf>
    <xf numFmtId="0" fontId="21" fillId="0" borderId="0" xfId="0" quotePrefix="1" applyFont="1" applyAlignment="1">
      <alignment horizontal="left"/>
    </xf>
    <xf numFmtId="0" fontId="16" fillId="0" borderId="0" xfId="0" quotePrefix="1" applyFont="1" applyAlignment="1">
      <alignment horizontal="left"/>
    </xf>
    <xf numFmtId="168" fontId="16" fillId="0" borderId="0" xfId="0" applyNumberFormat="1" applyFont="1" applyBorder="1"/>
    <xf numFmtId="168" fontId="17" fillId="3" borderId="5" xfId="0" applyNumberFormat="1" applyFont="1" applyFill="1" applyBorder="1" applyAlignment="1">
      <alignment horizontal="center" wrapText="1"/>
    </xf>
    <xf numFmtId="168" fontId="17" fillId="0" borderId="0" xfId="0" applyNumberFormat="1" applyFont="1" applyBorder="1" applyAlignment="1">
      <alignment horizontal="center"/>
    </xf>
    <xf numFmtId="1" fontId="15" fillId="0" borderId="0" xfId="0" applyNumberFormat="1" applyFont="1"/>
    <xf numFmtId="0" fontId="19" fillId="0" borderId="3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Border="1" applyAlignment="1"/>
    <xf numFmtId="0" fontId="16" fillId="0" borderId="0" xfId="0" applyFont="1" applyAlignment="1"/>
    <xf numFmtId="0" fontId="15" fillId="0" borderId="0" xfId="0" applyFont="1" applyAlignment="1"/>
    <xf numFmtId="1" fontId="16" fillId="0" borderId="0" xfId="0" applyNumberFormat="1" applyFont="1" applyBorder="1" applyAlignment="1">
      <alignment horizontal="center"/>
    </xf>
    <xf numFmtId="1" fontId="16" fillId="0" borderId="0" xfId="0" applyNumberFormat="1" applyFont="1" applyBorder="1"/>
    <xf numFmtId="168" fontId="22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6" fillId="0" borderId="0" xfId="0" applyFont="1" applyBorder="1" applyAlignment="1">
      <alignment horizontal="right"/>
    </xf>
    <xf numFmtId="0" fontId="16" fillId="3" borderId="0" xfId="0" applyFont="1" applyFill="1" applyBorder="1" applyAlignment="1">
      <alignment horizontal="right"/>
    </xf>
    <xf numFmtId="0" fontId="15" fillId="3" borderId="0" xfId="0" applyFont="1" applyFill="1" applyAlignment="1">
      <alignment horizontal="right"/>
    </xf>
    <xf numFmtId="168" fontId="24" fillId="0" borderId="0" xfId="12" applyNumberFormat="1" applyFont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0" fontId="26" fillId="0" borderId="0" xfId="0" applyFont="1" applyAlignment="1">
      <alignment horizontal="left"/>
    </xf>
    <xf numFmtId="0" fontId="25" fillId="0" borderId="4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0" borderId="5" xfId="0" applyFont="1" applyBorder="1" applyAlignment="1">
      <alignment horizontal="center"/>
    </xf>
    <xf numFmtId="1" fontId="17" fillId="0" borderId="3" xfId="0" quotePrefix="1" applyNumberFormat="1" applyFont="1" applyBorder="1" applyAlignment="1">
      <alignment horizontal="center"/>
    </xf>
    <xf numFmtId="1" fontId="27" fillId="0" borderId="1" xfId="0" applyNumberFormat="1" applyFont="1" applyFill="1" applyBorder="1" applyAlignment="1">
      <alignment horizontal="center"/>
    </xf>
    <xf numFmtId="1" fontId="27" fillId="0" borderId="1" xfId="0" applyNumberFormat="1" applyFont="1" applyBorder="1" applyAlignment="1">
      <alignment horizontal="center"/>
    </xf>
    <xf numFmtId="1" fontId="27" fillId="0" borderId="1" xfId="0" quotePrefix="1" applyNumberFormat="1" applyFont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1" fontId="27" fillId="0" borderId="5" xfId="0" applyNumberFormat="1" applyFont="1" applyBorder="1" applyAlignment="1">
      <alignment horizontal="center"/>
    </xf>
    <xf numFmtId="0" fontId="19" fillId="0" borderId="0" xfId="0" applyFont="1"/>
    <xf numFmtId="168" fontId="27" fillId="0" borderId="1" xfId="0" applyNumberFormat="1" applyFont="1" applyFill="1" applyBorder="1" applyAlignment="1">
      <alignment horizontal="center"/>
    </xf>
    <xf numFmtId="168" fontId="27" fillId="0" borderId="1" xfId="0" quotePrefix="1" applyNumberFormat="1" applyFont="1" applyBorder="1" applyAlignment="1">
      <alignment horizontal="center"/>
    </xf>
    <xf numFmtId="1" fontId="27" fillId="0" borderId="0" xfId="0" applyNumberFormat="1" applyFont="1" applyBorder="1" applyAlignment="1">
      <alignment horizontal="center"/>
    </xf>
    <xf numFmtId="0" fontId="15" fillId="0" borderId="0" xfId="0" applyFont="1" applyBorder="1"/>
    <xf numFmtId="1" fontId="30" fillId="0" borderId="0" xfId="12" applyNumberFormat="1" applyFont="1" applyFill="1" applyBorder="1" applyProtection="1">
      <protection locked="0"/>
    </xf>
    <xf numFmtId="1" fontId="30" fillId="0" borderId="0" xfId="12" applyNumberFormat="1" applyFont="1" applyFill="1" applyBorder="1" applyAlignment="1" applyProtection="1">
      <protection locked="0"/>
    </xf>
    <xf numFmtId="1" fontId="30" fillId="0" borderId="0" xfId="12" applyNumberFormat="1" applyFont="1" applyFill="1" applyBorder="1" applyAlignment="1" applyProtection="1">
      <alignment horizontal="right"/>
      <protection locked="0"/>
    </xf>
    <xf numFmtId="1" fontId="30" fillId="0" borderId="0" xfId="12" quotePrefix="1" applyNumberFormat="1" applyFont="1" applyFill="1" applyBorder="1" applyAlignment="1" applyProtection="1">
      <protection locked="0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0" fontId="16" fillId="0" borderId="0" xfId="0" applyFont="1" applyFill="1"/>
    <xf numFmtId="0" fontId="19" fillId="0" borderId="0" xfId="0" applyFont="1" applyAlignment="1">
      <alignment horizontal="left"/>
    </xf>
    <xf numFmtId="49" fontId="19" fillId="0" borderId="0" xfId="0" applyNumberFormat="1" applyFont="1"/>
    <xf numFmtId="22" fontId="19" fillId="0" borderId="0" xfId="0" applyNumberFormat="1" applyFont="1"/>
    <xf numFmtId="168" fontId="27" fillId="0" borderId="5" xfId="0" applyNumberFormat="1" applyFont="1" applyBorder="1" applyAlignment="1">
      <alignment horizontal="center"/>
    </xf>
    <xf numFmtId="0" fontId="33" fillId="0" borderId="0" xfId="0" applyFont="1"/>
    <xf numFmtId="1" fontId="27" fillId="0" borderId="0" xfId="0" applyNumberFormat="1" applyFont="1" applyFill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0" fontId="35" fillId="0" borderId="6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168" fontId="27" fillId="0" borderId="0" xfId="0" quotePrefix="1" applyNumberFormat="1" applyFont="1" applyBorder="1" applyAlignment="1">
      <alignment horizontal="center"/>
    </xf>
    <xf numFmtId="0" fontId="36" fillId="0" borderId="5" xfId="0" applyFont="1" applyBorder="1"/>
    <xf numFmtId="0" fontId="36" fillId="0" borderId="5" xfId="0" applyFont="1" applyBorder="1" applyAlignment="1">
      <alignment horizontal="left"/>
    </xf>
    <xf numFmtId="0" fontId="36" fillId="0" borderId="1" xfId="0" applyFont="1" applyBorder="1" applyAlignment="1">
      <alignment horizontal="left"/>
    </xf>
    <xf numFmtId="0" fontId="36" fillId="3" borderId="2" xfId="0" applyFont="1" applyFill="1" applyBorder="1" applyAlignment="1">
      <alignment horizontal="left"/>
    </xf>
    <xf numFmtId="0" fontId="36" fillId="0" borderId="1" xfId="0" applyFont="1" applyBorder="1"/>
    <xf numFmtId="0" fontId="16" fillId="0" borderId="0" xfId="0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Border="1"/>
    <xf numFmtId="168" fontId="27" fillId="3" borderId="5" xfId="0" applyNumberFormat="1" applyFont="1" applyFill="1" applyBorder="1" applyAlignment="1">
      <alignment horizontal="center" wrapText="1"/>
    </xf>
    <xf numFmtId="0" fontId="32" fillId="0" borderId="0" xfId="13" applyFont="1" applyFill="1" applyAlignment="1" applyProtection="1"/>
    <xf numFmtId="168" fontId="17" fillId="0" borderId="3" xfId="0" quotePrefix="1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26" fillId="0" borderId="0" xfId="0" applyFont="1"/>
    <xf numFmtId="1" fontId="38" fillId="0" borderId="0" xfId="12" quotePrefix="1" applyNumberFormat="1" applyFont="1" applyBorder="1" applyAlignment="1" applyProtection="1">
      <protection locked="0"/>
    </xf>
    <xf numFmtId="0" fontId="26" fillId="0" borderId="0" xfId="0" applyFont="1" applyBorder="1" applyAlignment="1"/>
    <xf numFmtId="0" fontId="26" fillId="3" borderId="0" xfId="0" applyFont="1" applyFill="1" applyAlignment="1">
      <alignment horizontal="right"/>
    </xf>
    <xf numFmtId="0" fontId="22" fillId="0" borderId="0" xfId="0" applyFont="1"/>
    <xf numFmtId="0" fontId="26" fillId="0" borderId="0" xfId="0" applyFont="1" applyBorder="1"/>
    <xf numFmtId="1" fontId="26" fillId="0" borderId="0" xfId="0" applyNumberFormat="1" applyFont="1" applyBorder="1"/>
    <xf numFmtId="1" fontId="26" fillId="0" borderId="0" xfId="0" applyNumberFormat="1" applyFont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0" applyFont="1"/>
    <xf numFmtId="1" fontId="36" fillId="0" borderId="0" xfId="0" applyNumberFormat="1" applyFont="1"/>
    <xf numFmtId="0" fontId="32" fillId="0" borderId="0" xfId="0" applyFont="1" applyBorder="1"/>
    <xf numFmtId="169" fontId="27" fillId="0" borderId="5" xfId="0" applyNumberFormat="1" applyFont="1" applyBorder="1" applyAlignment="1">
      <alignment horizontal="center"/>
    </xf>
    <xf numFmtId="1" fontId="15" fillId="0" borderId="0" xfId="0" applyNumberFormat="1" applyFont="1" applyBorder="1"/>
    <xf numFmtId="0" fontId="0" fillId="0" borderId="1" xfId="0" applyBorder="1"/>
    <xf numFmtId="0" fontId="44" fillId="0" borderId="0" xfId="0" applyFont="1" applyBorder="1" applyAlignment="1"/>
    <xf numFmtId="168" fontId="44" fillId="0" borderId="0" xfId="0" applyNumberFormat="1" applyFont="1" applyBorder="1" applyAlignment="1"/>
    <xf numFmtId="2" fontId="27" fillId="0" borderId="5" xfId="0" applyNumberFormat="1" applyFont="1" applyBorder="1" applyAlignment="1">
      <alignment horizontal="center"/>
    </xf>
    <xf numFmtId="0" fontId="36" fillId="0" borderId="0" xfId="0" applyFont="1"/>
    <xf numFmtId="0" fontId="22" fillId="0" borderId="0" xfId="0" applyFont="1" applyFill="1"/>
    <xf numFmtId="0" fontId="25" fillId="4" borderId="8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43" fillId="0" borderId="2" xfId="0" quotePrefix="1" applyFont="1" applyFill="1" applyBorder="1" applyAlignment="1">
      <alignment horizontal="center"/>
    </xf>
    <xf numFmtId="0" fontId="43" fillId="0" borderId="4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20" fontId="31" fillId="0" borderId="0" xfId="0" applyNumberFormat="1" applyFont="1" applyAlignment="1">
      <alignment horizontal="right"/>
    </xf>
    <xf numFmtId="167" fontId="19" fillId="0" borderId="0" xfId="0" applyNumberFormat="1" applyFont="1" applyAlignment="1">
      <alignment horizont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/>
    </xf>
    <xf numFmtId="0" fontId="43" fillId="4" borderId="1" xfId="0" applyFont="1" applyFill="1" applyBorder="1" applyAlignment="1">
      <alignment horizontal="center"/>
    </xf>
    <xf numFmtId="0" fontId="35" fillId="0" borderId="2" xfId="0" quotePrefix="1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/>
    </xf>
    <xf numFmtId="0" fontId="43" fillId="0" borderId="4" xfId="0" quotePrefix="1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</cellXfs>
  <cellStyles count="30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2" xfId="4"/>
    <cellStyle name="Normal 2 2" xfId="5"/>
    <cellStyle name="Normal 2 3" xfId="6"/>
    <cellStyle name="Normal 2 4" xfId="16"/>
    <cellStyle name="Normal 2 5" xfId="29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I6" zoomScale="25" zoomScaleNormal="25" workbookViewId="0">
      <selection activeCell="X29" sqref="X29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32.425781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0.140625" style="2" customWidth="1"/>
    <col min="26" max="26" width="28.42578125" style="2" customWidth="1"/>
    <col min="27" max="27" width="36.425781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64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69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44</v>
      </c>
      <c r="J10" s="123"/>
      <c r="K10" s="127" t="s">
        <v>7</v>
      </c>
      <c r="L10" s="127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51</v>
      </c>
      <c r="X10" s="125"/>
      <c r="Y10" s="115" t="s">
        <v>45</v>
      </c>
      <c r="Z10" s="116"/>
      <c r="AA10" s="115" t="s">
        <v>38</v>
      </c>
      <c r="AB10" s="116"/>
      <c r="AC10" s="115" t="s">
        <v>13</v>
      </c>
      <c r="AD10" s="116"/>
      <c r="AE10" s="122" t="s">
        <v>53</v>
      </c>
      <c r="AF10" s="116"/>
      <c r="AG10" s="122" t="s">
        <v>46</v>
      </c>
      <c r="AH10" s="116"/>
      <c r="AI10" s="122" t="s">
        <v>47</v>
      </c>
      <c r="AJ10" s="116"/>
      <c r="AK10" s="122" t="s">
        <v>48</v>
      </c>
      <c r="AL10" s="116"/>
      <c r="AM10" s="122" t="s">
        <v>49</v>
      </c>
      <c r="AN10" s="116"/>
      <c r="AO10" s="120" t="s">
        <v>14</v>
      </c>
      <c r="AP10" s="121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0</v>
      </c>
      <c r="F12" s="50">
        <v>1684</v>
      </c>
      <c r="G12" s="50">
        <v>4350.6200000000008</v>
      </c>
      <c r="H12" s="50">
        <v>87.784999999999997</v>
      </c>
      <c r="I12" s="50">
        <v>8777.2199999999993</v>
      </c>
      <c r="J12" s="50">
        <v>5035.3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4160</v>
      </c>
      <c r="R12" s="50">
        <v>0</v>
      </c>
      <c r="S12" s="50">
        <v>3460</v>
      </c>
      <c r="T12" s="50">
        <v>208</v>
      </c>
      <c r="U12" s="50">
        <v>1460</v>
      </c>
      <c r="V12" s="50">
        <v>0</v>
      </c>
      <c r="W12" s="50">
        <v>2040</v>
      </c>
      <c r="X12" s="50">
        <v>0</v>
      </c>
      <c r="Y12" s="50">
        <v>5294.52</v>
      </c>
      <c r="Z12" s="50">
        <v>1299.425</v>
      </c>
      <c r="AA12" s="50">
        <v>3859.2752203252039</v>
      </c>
      <c r="AB12" s="50">
        <v>0</v>
      </c>
      <c r="AC12" s="50">
        <v>6270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39671.635220325203</v>
      </c>
      <c r="AP12" s="51">
        <f>SUMIF($C$11:$AN$11,"I.Mad",C12:AN12)</f>
        <v>8314.51</v>
      </c>
      <c r="AQ12" s="51">
        <f>SUM(AO12:AP12)</f>
        <v>47986.145220325205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 t="s">
        <v>20</v>
      </c>
      <c r="F13" s="52">
        <v>39</v>
      </c>
      <c r="G13" s="52">
        <v>16</v>
      </c>
      <c r="H13" s="52">
        <v>2</v>
      </c>
      <c r="I13" s="52">
        <v>41</v>
      </c>
      <c r="J13" s="52">
        <v>100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>
        <v>19</v>
      </c>
      <c r="R13" s="52" t="s">
        <v>20</v>
      </c>
      <c r="S13" s="52">
        <v>16</v>
      </c>
      <c r="T13" s="52">
        <v>3</v>
      </c>
      <c r="U13" s="52">
        <v>2</v>
      </c>
      <c r="V13" s="52" t="s">
        <v>20</v>
      </c>
      <c r="W13" s="52">
        <v>7</v>
      </c>
      <c r="X13" s="52" t="s">
        <v>20</v>
      </c>
      <c r="Y13" s="52">
        <v>34</v>
      </c>
      <c r="Z13" s="52">
        <v>12</v>
      </c>
      <c r="AA13" s="52">
        <v>19</v>
      </c>
      <c r="AB13" s="52" t="s">
        <v>20</v>
      </c>
      <c r="AC13" s="52">
        <v>18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172</v>
      </c>
      <c r="AP13" s="51">
        <f>SUMIF($C$11:$AN$11,"I.Mad",C13:AN13)</f>
        <v>156</v>
      </c>
      <c r="AQ13" s="51">
        <f>SUM(AO13:AP13)</f>
        <v>328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 t="s">
        <v>20</v>
      </c>
      <c r="F14" s="52">
        <v>6</v>
      </c>
      <c r="G14" s="52">
        <v>8</v>
      </c>
      <c r="H14" s="52" t="s">
        <v>67</v>
      </c>
      <c r="I14" s="52">
        <v>6</v>
      </c>
      <c r="J14" s="52">
        <v>19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>
        <v>7</v>
      </c>
      <c r="R14" s="52" t="s">
        <v>20</v>
      </c>
      <c r="S14" s="52">
        <v>6</v>
      </c>
      <c r="T14" s="52" t="s">
        <v>67</v>
      </c>
      <c r="U14" s="52">
        <v>2</v>
      </c>
      <c r="V14" s="52" t="s">
        <v>20</v>
      </c>
      <c r="W14" s="52">
        <v>5</v>
      </c>
      <c r="X14" s="52" t="s">
        <v>20</v>
      </c>
      <c r="Y14" s="52">
        <v>5</v>
      </c>
      <c r="Z14" s="52">
        <v>2</v>
      </c>
      <c r="AA14" s="52">
        <v>5</v>
      </c>
      <c r="AB14" s="52" t="s">
        <v>20</v>
      </c>
      <c r="AC14" s="52">
        <v>6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50</v>
      </c>
      <c r="AP14" s="51">
        <f>SUMIF($C$11:$AN$11,"I.Mad",C14:AN14)</f>
        <v>27</v>
      </c>
      <c r="AQ14" s="51">
        <f>SUM(AO14:AP14)</f>
        <v>77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 t="s">
        <v>20</v>
      </c>
      <c r="F15" s="52">
        <v>4.1070103341241726</v>
      </c>
      <c r="G15" s="52">
        <v>10.084465846255627</v>
      </c>
      <c r="H15" s="52" t="s">
        <v>20</v>
      </c>
      <c r="I15" s="52">
        <v>10.671183754346298</v>
      </c>
      <c r="J15" s="52">
        <v>0.4396283319160616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>
        <v>52.228892358973155</v>
      </c>
      <c r="R15" s="52" t="s">
        <v>20</v>
      </c>
      <c r="S15" s="52">
        <v>11.4</v>
      </c>
      <c r="T15" s="52" t="s">
        <v>20</v>
      </c>
      <c r="U15" s="52">
        <v>78.335774678045524</v>
      </c>
      <c r="V15" s="52" t="s">
        <v>20</v>
      </c>
      <c r="W15" s="52">
        <v>0</v>
      </c>
      <c r="X15" s="52" t="s">
        <v>20</v>
      </c>
      <c r="Y15" s="52">
        <v>20.312360000000002</v>
      </c>
      <c r="Z15" s="52">
        <v>28</v>
      </c>
      <c r="AA15" s="52">
        <v>37.885122757325405</v>
      </c>
      <c r="AB15" s="52" t="s">
        <v>20</v>
      </c>
      <c r="AC15" s="52">
        <v>28.877706580045547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 t="s">
        <v>20</v>
      </c>
      <c r="F16" s="57">
        <v>13.5</v>
      </c>
      <c r="G16" s="57">
        <v>13</v>
      </c>
      <c r="H16" s="57" t="s">
        <v>20</v>
      </c>
      <c r="I16" s="57">
        <v>12.5</v>
      </c>
      <c r="J16" s="57">
        <v>13.5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>
        <v>10</v>
      </c>
      <c r="R16" s="57" t="s">
        <v>20</v>
      </c>
      <c r="S16" s="57">
        <v>13.5</v>
      </c>
      <c r="T16" s="57" t="s">
        <v>20</v>
      </c>
      <c r="U16" s="57">
        <v>9.5</v>
      </c>
      <c r="V16" s="57" t="s">
        <v>20</v>
      </c>
      <c r="W16" s="57">
        <v>14</v>
      </c>
      <c r="X16" s="57" t="s">
        <v>20</v>
      </c>
      <c r="Y16" s="57">
        <v>12.5</v>
      </c>
      <c r="Z16" s="57">
        <v>12.5</v>
      </c>
      <c r="AA16" s="57">
        <v>12</v>
      </c>
      <c r="AB16" s="57" t="s">
        <v>20</v>
      </c>
      <c r="AC16" s="57">
        <v>12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54"/>
      <c r="V25" s="70"/>
      <c r="W25" s="70"/>
      <c r="X25" s="70"/>
      <c r="Y25" s="70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>
        <v>1.2</v>
      </c>
      <c r="J30" s="54">
        <v>2.6</v>
      </c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54"/>
      <c r="Z30" s="70"/>
      <c r="AA30" s="54">
        <v>10.7</v>
      </c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11.899999999999999</v>
      </c>
      <c r="AP30" s="51">
        <f t="shared" si="1"/>
        <v>2.6</v>
      </c>
      <c r="AQ30" s="54">
        <f t="shared" si="2"/>
        <v>14.499999999999998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66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1684</v>
      </c>
      <c r="G41" s="54">
        <f t="shared" si="8"/>
        <v>4350.6200000000008</v>
      </c>
      <c r="H41" s="54">
        <f t="shared" si="8"/>
        <v>87.784999999999997</v>
      </c>
      <c r="I41" s="54">
        <f t="shared" si="8"/>
        <v>8778.42</v>
      </c>
      <c r="J41" s="54">
        <f t="shared" si="8"/>
        <v>5037.9000000000005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4160</v>
      </c>
      <c r="R41" s="54">
        <f t="shared" si="8"/>
        <v>0</v>
      </c>
      <c r="S41" s="54">
        <f>+SUM(S24:S40,S18,S12)</f>
        <v>3460</v>
      </c>
      <c r="T41" s="54">
        <f t="shared" si="8"/>
        <v>208</v>
      </c>
      <c r="U41" s="54">
        <f>+SUM(U24:U40,U18,U12)</f>
        <v>1460</v>
      </c>
      <c r="V41" s="54">
        <f t="shared" si="8"/>
        <v>0</v>
      </c>
      <c r="W41" s="54">
        <f t="shared" si="8"/>
        <v>2040</v>
      </c>
      <c r="X41" s="54">
        <f t="shared" si="8"/>
        <v>0</v>
      </c>
      <c r="Y41" s="54">
        <f t="shared" si="8"/>
        <v>5294.52</v>
      </c>
      <c r="Z41" s="54">
        <f t="shared" si="8"/>
        <v>1299.425</v>
      </c>
      <c r="AA41" s="54">
        <f t="shared" si="8"/>
        <v>3869.9752203252037</v>
      </c>
      <c r="AB41" s="54">
        <f t="shared" si="8"/>
        <v>0</v>
      </c>
      <c r="AC41" s="54">
        <f t="shared" si="8"/>
        <v>6270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39683.535220325204</v>
      </c>
      <c r="AP41" s="54">
        <f>SUM(AP12,AP18,AP24:AP37)</f>
        <v>8317.11</v>
      </c>
      <c r="AQ41" s="54">
        <f>SUM(AO41:AP41)</f>
        <v>48000.645220325205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17.100000000000001</v>
      </c>
      <c r="H42" s="56"/>
      <c r="I42" s="56">
        <v>19.3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/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54</v>
      </c>
      <c r="C47" s="14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9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2018-04-24T17:30:22Z</dcterms:modified>
</cp:coreProperties>
</file>