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<sst xmlns="http://schemas.openxmlformats.org/spreadsheetml/2006/main" count="359" uniqueCount="69">
  <si>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</si>
  <si>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</si>
  <si>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</si>
  <si>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</si>
  <si>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</si>
  <si>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</si>
  <si>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</si>
  <si>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01/05/2021</t>
  </si>
  <si>
    <t xml:space="preserve"> ANCHOVETA</t>
  </si>
  <si>
    <t xml:space="preserve">R.M.N°074-2021-PRODUCE; R.M.N°120-2021-PRODUCE 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</si>
  <si>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</si>
  <si>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</si>
  <si>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</si>
  <si>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</si>
  <si>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</si>
  <si>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</si>
  <si>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</si>
  <si>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</si>
  <si>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</si>
  <si>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</si>
  <si>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</si>
  <si>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</si>
  <si>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</si>
  <si>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</si>
  <si>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</si>
  <si>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</si>
  <si>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</si>
  <si>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</si>
  <si>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</si>
  <si>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</si>
  <si>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</si>
  <si>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</si>
  <si>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</si>
  <si>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</si>
  <si>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</si>
  <si>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</si>
  <si>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</si>
  <si>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</si>
  <si>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</si>
  <si>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</si>
  <si>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</si>
  <si>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</si>
  <si>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</si>
  <si>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</si>
  <si>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</si>
  <si>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</si>
  <si>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</si>
  <si>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</si>
  <si>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</si>
  <si>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</si>
  <si>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</si>
  <si>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</si>
  <si>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</si>
  <si>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</si>
  <si>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</si>
  <si>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</si>
  <si>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</si>
  <si>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</si>
  <si>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</si>
  <si>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</si>
  <si>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</si>
  <si>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</si>
  <si>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</si>
  <si>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</si>
  <si>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</si>
  <si>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</si>
  <si>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</si>
  <si>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CPT/jsr</t>
  </si>
  <si>
    <t xml:space="preserve">Callao, 03 de mayo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</si>
</sst>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2"/>
  <sheetViews>
    <sheetView showFormulas="false" showGridLines="true" showRowColHeaders="true" showZeros="true" rightToLeft="false" tabSelected="true" showOutlineSymbols="true" defaultGridColor="true" view="normal" topLeftCell="E1" colorId="64" zoomScale="23" zoomScaleNormal="23" zoomScalePageLayoutView="100" workbookViewId="0">
      <selection pane="topLeft" activeCell="X32" activeCellId="0" sqref="X32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5.12"/>
    <col collapsed="false" customWidth="true" hidden="false" outlineLevel="0" max="6" min="6" style="1" width="26.42"/>
    <col collapsed="false" customWidth="true" hidden="false" outlineLevel="0" max="7" min="7" style="1" width="33.14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8.14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6" min="36" style="1" width="24.87"/>
    <col collapsed="false" customWidth="true" hidden="false" outlineLevel="0" max="37" min="37" style="1" width="31.01"/>
    <col collapsed="false" customWidth="true" hidden="false" outlineLevel="0" max="38" min="38" style="1" width="29.42"/>
    <col collapsed="false" customWidth="true" hidden="false" outlineLevel="0" max="39" min="39" style="1" width="32.42"/>
    <col collapsed="false" customWidth="true" hidden="false" outlineLevel="0" max="40" min="40" style="1" width="27.42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14" min="44" style="1" width="11.42"/>
    <col collapsed="false" customWidth="true" hidden="false" outlineLevel="0" max="1025" min="1015" style="0" width="9.13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2" t="s">
        <v>32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4362.845</v>
      </c>
      <c r="H12" s="40" t="n">
        <v>5669.05</v>
      </c>
      <c r="I12" s="40" t="n">
        <v>5736.26</v>
      </c>
      <c r="J12" s="40" t="n">
        <v>5594.55</v>
      </c>
      <c r="K12" s="40" t="n">
        <v>306.57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3995</v>
      </c>
      <c r="R12" s="40" t="n">
        <v>0</v>
      </c>
      <c r="S12" s="40" t="n">
        <v>2162.575</v>
      </c>
      <c r="T12" s="40" t="n">
        <v>86.975</v>
      </c>
      <c r="U12" s="40" t="n">
        <v>563.825</v>
      </c>
      <c r="V12" s="40" t="n">
        <v>1393.35</v>
      </c>
      <c r="W12" s="40" t="n">
        <v>1590</v>
      </c>
      <c r="X12" s="40" t="n">
        <v>0</v>
      </c>
      <c r="Y12" s="40" t="n">
        <v>6088.205</v>
      </c>
      <c r="Z12" s="40" t="n">
        <v>0</v>
      </c>
      <c r="AA12" s="40" t="n">
        <v>4984.06340305203</v>
      </c>
      <c r="AB12" s="40" t="n">
        <v>0</v>
      </c>
      <c r="AC12" s="40" t="n">
        <v>3813.679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832.925</v>
      </c>
      <c r="AN12" s="40" t="n">
        <v>38.995</v>
      </c>
      <c r="AO12" s="40" t="n">
        <f aca="false">SUMIF($C$11:$AN$11,"Ind",C12:AN12)</f>
        <v>34435.947403052</v>
      </c>
      <c r="AP12" s="40" t="n">
        <f aca="false">SUMIF($C$11:$AN$11,"I.Mad",C12:AN12)</f>
        <v>12782.92</v>
      </c>
      <c r="AQ12" s="40" t="n">
        <f aca="false">SUM(AO12:AP12)</f>
        <v>47218.867403052</v>
      </c>
      <c r="AS12" s="41"/>
      <c r="AT12" s="42"/>
    </row>
    <row r="13" customFormat="false" ht="50.25" hidden="false" customHeight="true" outlineLevel="0" collapsed="false">
      <c r="B13" s="43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n">
        <v>24</v>
      </c>
      <c r="H13" s="40" t="n">
        <v>92</v>
      </c>
      <c r="I13" s="40" t="n">
        <v>50</v>
      </c>
      <c r="J13" s="40" t="n">
        <v>106</v>
      </c>
      <c r="K13" s="40" t="n">
        <v>1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19</v>
      </c>
      <c r="R13" s="40" t="s">
        <v>36</v>
      </c>
      <c r="S13" s="40" t="n">
        <v>13</v>
      </c>
      <c r="T13" s="40" t="n">
        <v>1</v>
      </c>
      <c r="U13" s="40" t="n">
        <v>4</v>
      </c>
      <c r="V13" s="40" t="n">
        <v>18</v>
      </c>
      <c r="W13" s="40" t="n">
        <v>6</v>
      </c>
      <c r="X13" s="40" t="s">
        <v>36</v>
      </c>
      <c r="Y13" s="40" t="n">
        <v>20</v>
      </c>
      <c r="Z13" s="40" t="s">
        <v>36</v>
      </c>
      <c r="AA13" s="40" t="n">
        <v>18</v>
      </c>
      <c r="AB13" s="40" t="s">
        <v>36</v>
      </c>
      <c r="AC13" s="40" t="n">
        <v>16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n">
        <v>6</v>
      </c>
      <c r="AN13" s="40" t="n">
        <v>2</v>
      </c>
      <c r="AO13" s="40" t="n">
        <f aca="false">SUMIF($C$11:$AN$11,"Ind*",C13:AN13)</f>
        <v>177</v>
      </c>
      <c r="AP13" s="40" t="n">
        <f aca="false">SUMIF($C$11:$AN$11,"I.Mad",C13:AN13)</f>
        <v>219</v>
      </c>
      <c r="AQ13" s="40" t="n">
        <f aca="false">SUM(AO13:AP13)</f>
        <v>396</v>
      </c>
      <c r="AS13" s="41"/>
      <c r="AT13" s="44"/>
      <c r="AU13" s="44"/>
      <c r="AV13" s="44"/>
    </row>
    <row r="14" customFormat="false" ht="50.25" hidden="false" customHeight="true" outlineLevel="0" collapsed="false">
      <c r="B14" s="43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n">
        <v>1</v>
      </c>
      <c r="H14" s="40" t="n">
        <v>12</v>
      </c>
      <c r="I14" s="40" t="n">
        <v>11</v>
      </c>
      <c r="J14" s="40" t="n">
        <v>28</v>
      </c>
      <c r="K14" s="40" t="s">
        <v>38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8</v>
      </c>
      <c r="R14" s="40" t="s">
        <v>36</v>
      </c>
      <c r="S14" s="40" t="n">
        <v>6</v>
      </c>
      <c r="T14" s="40" t="n">
        <v>1</v>
      </c>
      <c r="U14" s="40" t="n">
        <v>2</v>
      </c>
      <c r="V14" s="40" t="n">
        <v>12</v>
      </c>
      <c r="W14" s="40" t="n">
        <v>5</v>
      </c>
      <c r="X14" s="40" t="s">
        <v>36</v>
      </c>
      <c r="Y14" s="40" t="s">
        <v>38</v>
      </c>
      <c r="Z14" s="40" t="s">
        <v>36</v>
      </c>
      <c r="AA14" s="40" t="n">
        <v>6</v>
      </c>
      <c r="AB14" s="40" t="s">
        <v>36</v>
      </c>
      <c r="AC14" s="40" t="n">
        <v>10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n">
        <v>4</v>
      </c>
      <c r="AN14" s="40" t="n">
        <v>2</v>
      </c>
      <c r="AO14" s="40" t="n">
        <f aca="false">SUMIF($C$11:$AN$11,"Ind*",C14:AN14)</f>
        <v>53</v>
      </c>
      <c r="AP14" s="40" t="n">
        <f aca="false">SUMIF($C$11:$AN$11,"I.Mad",C14:AN14)</f>
        <v>55</v>
      </c>
      <c r="AQ14" s="40" t="n">
        <f aca="false">SUM(AO14:AP14)</f>
        <v>108</v>
      </c>
      <c r="AT14" s="44"/>
      <c r="AU14" s="44"/>
      <c r="AV14" s="44"/>
    </row>
    <row r="15" customFormat="false" ht="50.25" hidden="false" customHeight="true" outlineLevel="0" collapsed="false">
      <c r="B15" s="43" t="s">
        <v>39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n">
        <v>18.3431952662722</v>
      </c>
      <c r="H15" s="40" t="n">
        <v>23.1945294544681</v>
      </c>
      <c r="I15" s="40" t="n">
        <v>6.47522244862678</v>
      </c>
      <c r="J15" s="40" t="n">
        <v>5.50097751628466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26.6697118826492</v>
      </c>
      <c r="R15" s="40" t="s">
        <v>36</v>
      </c>
      <c r="S15" s="40" t="n">
        <v>21.9789181721942</v>
      </c>
      <c r="T15" s="40" t="n">
        <v>58.0110497237569</v>
      </c>
      <c r="U15" s="40" t="n">
        <v>27.869971515297</v>
      </c>
      <c r="V15" s="40" t="n">
        <v>41.8746506768531</v>
      </c>
      <c r="W15" s="40" t="n">
        <v>29.698692244037</v>
      </c>
      <c r="X15" s="40" t="s">
        <v>36</v>
      </c>
      <c r="Y15" s="40" t="s">
        <v>36</v>
      </c>
      <c r="Z15" s="40" t="s">
        <v>36</v>
      </c>
      <c r="AA15" s="40" t="n">
        <v>40.9653272068361</v>
      </c>
      <c r="AB15" s="40" t="s">
        <v>36</v>
      </c>
      <c r="AC15" s="40" t="n">
        <v>43.1402440495393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n">
        <v>13.4782875410118</v>
      </c>
      <c r="AN15" s="40" t="n">
        <v>17.1592010164383</v>
      </c>
      <c r="AO15" s="40" t="s">
        <v>36</v>
      </c>
      <c r="AP15" s="40" t="s">
        <v>36</v>
      </c>
      <c r="AQ15" s="45"/>
      <c r="AT15" s="44"/>
      <c r="AU15" s="44"/>
      <c r="AV15" s="44"/>
    </row>
    <row r="16" customFormat="false" ht="52.5" hidden="false" customHeight="true" outlineLevel="0" collapsed="false">
      <c r="B16" s="43" t="s">
        <v>40</v>
      </c>
      <c r="C16" s="46" t="s">
        <v>36</v>
      </c>
      <c r="D16" s="46" t="s">
        <v>36</v>
      </c>
      <c r="E16" s="46" t="s">
        <v>36</v>
      </c>
      <c r="F16" s="46" t="s">
        <v>36</v>
      </c>
      <c r="G16" s="46" t="n">
        <v>12.5</v>
      </c>
      <c r="H16" s="46" t="n">
        <v>12</v>
      </c>
      <c r="I16" s="46" t="n">
        <v>12.5</v>
      </c>
      <c r="J16" s="46" t="n">
        <v>12.5</v>
      </c>
      <c r="K16" s="46" t="s">
        <v>36</v>
      </c>
      <c r="L16" s="46" t="s">
        <v>36</v>
      </c>
      <c r="M16" s="46" t="s">
        <v>36</v>
      </c>
      <c r="N16" s="46" t="s">
        <v>36</v>
      </c>
      <c r="O16" s="46" t="s">
        <v>36</v>
      </c>
      <c r="P16" s="46" t="s">
        <v>36</v>
      </c>
      <c r="Q16" s="46" t="n">
        <v>12</v>
      </c>
      <c r="R16" s="46" t="s">
        <v>36</v>
      </c>
      <c r="S16" s="46" t="n">
        <v>12</v>
      </c>
      <c r="T16" s="46" t="n">
        <v>11</v>
      </c>
      <c r="U16" s="46" t="n">
        <v>12</v>
      </c>
      <c r="V16" s="46" t="n">
        <v>12</v>
      </c>
      <c r="W16" s="46" t="n">
        <v>12</v>
      </c>
      <c r="X16" s="46" t="s">
        <v>36</v>
      </c>
      <c r="Y16" s="46" t="s">
        <v>36</v>
      </c>
      <c r="Z16" s="46" t="s">
        <v>36</v>
      </c>
      <c r="AA16" s="46" t="n">
        <v>12</v>
      </c>
      <c r="AB16" s="46" t="s">
        <v>36</v>
      </c>
      <c r="AC16" s="46" t="n">
        <v>12</v>
      </c>
      <c r="AD16" s="46" t="s">
        <v>36</v>
      </c>
      <c r="AE16" s="46" t="s">
        <v>36</v>
      </c>
      <c r="AF16" s="46" t="s">
        <v>36</v>
      </c>
      <c r="AG16" s="46" t="s">
        <v>36</v>
      </c>
      <c r="AH16" s="46" t="s">
        <v>36</v>
      </c>
      <c r="AI16" s="46" t="s">
        <v>36</v>
      </c>
      <c r="AJ16" s="46" t="s">
        <v>36</v>
      </c>
      <c r="AK16" s="46" t="s">
        <v>36</v>
      </c>
      <c r="AL16" s="46" t="s">
        <v>36</v>
      </c>
      <c r="AM16" s="46" t="n">
        <v>13</v>
      </c>
      <c r="AN16" s="46" t="n">
        <v>13</v>
      </c>
      <c r="AO16" s="46" t="s">
        <v>36</v>
      </c>
      <c r="AP16" s="46" t="s">
        <v>36</v>
      </c>
      <c r="AQ16" s="45"/>
      <c r="AT16" s="44"/>
      <c r="AU16" s="44"/>
      <c r="AV16" s="44"/>
    </row>
    <row r="17" customFormat="false" ht="50.25" hidden="false" customHeight="true" outlineLevel="0" collapsed="false">
      <c r="B17" s="47" t="s">
        <v>41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48"/>
      <c r="W17" s="48"/>
      <c r="X17" s="48"/>
      <c r="Y17" s="48"/>
      <c r="Z17" s="48"/>
      <c r="AA17" s="48"/>
      <c r="AB17" s="48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48"/>
      <c r="AP17" s="48"/>
      <c r="AQ17" s="51"/>
      <c r="AT17" s="44"/>
      <c r="AU17" s="44"/>
      <c r="AV17" s="44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4"/>
      <c r="AU18" s="44"/>
      <c r="AV18" s="44"/>
    </row>
    <row r="19" customFormat="false" ht="50.25" hidden="false" customHeight="true" outlineLevel="0" collapsed="false">
      <c r="B19" s="43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4"/>
      <c r="AU19" s="44"/>
      <c r="AV19" s="44"/>
    </row>
    <row r="20" customFormat="false" ht="50.25" hidden="false" customHeight="true" outlineLevel="0" collapsed="false">
      <c r="B20" s="43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4"/>
      <c r="AU20" s="44"/>
      <c r="AV20" s="44"/>
    </row>
    <row r="21" customFormat="false" ht="50.25" hidden="false" customHeight="true" outlineLevel="0" collapsed="false">
      <c r="B21" s="43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4"/>
      <c r="AU21" s="44"/>
      <c r="AV21" s="44"/>
    </row>
    <row r="22" customFormat="false" ht="50.25" hidden="false" customHeight="true" outlineLevel="0" collapsed="false">
      <c r="B22" s="43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4"/>
      <c r="AU22" s="44"/>
      <c r="AV22" s="44"/>
    </row>
    <row r="23" customFormat="false" ht="50.25" hidden="false" customHeight="true" outlineLevel="0" collapsed="false">
      <c r="B23" s="47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4"/>
      <c r="AU23" s="44"/>
      <c r="AV23" s="44"/>
    </row>
    <row r="24" customFormat="false" ht="50.25" hidden="false" customHeight="true" outlineLevel="0" collapsed="false">
      <c r="B24" s="43" t="s">
        <v>45</v>
      </c>
      <c r="C24" s="40"/>
      <c r="D24" s="40"/>
      <c r="E24" s="40"/>
      <c r="F24" s="40"/>
      <c r="G24" s="40"/>
      <c r="H24" s="40"/>
      <c r="I24" s="40"/>
      <c r="J24" s="40"/>
      <c r="K24" s="46"/>
      <c r="L24" s="40"/>
      <c r="M24" s="40"/>
      <c r="N24" s="40"/>
      <c r="O24" s="40"/>
      <c r="P24" s="40"/>
      <c r="Q24" s="40"/>
      <c r="R24" s="46"/>
      <c r="S24" s="46"/>
      <c r="T24" s="46"/>
      <c r="U24" s="46"/>
      <c r="V24" s="46"/>
      <c r="W24" s="46"/>
      <c r="X24" s="46"/>
      <c r="Y24" s="40"/>
      <c r="Z24" s="40"/>
      <c r="AA24" s="46"/>
      <c r="AB24" s="40"/>
      <c r="AC24" s="40"/>
      <c r="AD24" s="40"/>
      <c r="AE24" s="40"/>
      <c r="AF24" s="46"/>
      <c r="AG24" s="40"/>
      <c r="AH24" s="40"/>
      <c r="AI24" s="46"/>
      <c r="AJ24" s="40"/>
      <c r="AK24" s="40"/>
      <c r="AL24" s="40"/>
      <c r="AM24" s="40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4"/>
      <c r="AU24" s="44"/>
      <c r="AV24" s="44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6"/>
      <c r="J25" s="56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4"/>
      <c r="AU25" s="44"/>
      <c r="AV25" s="44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4"/>
      <c r="AU26" s="44"/>
      <c r="AV26" s="44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4"/>
      <c r="AU27" s="44"/>
      <c r="AV27" s="44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4"/>
      <c r="AU28" s="44"/>
      <c r="AV28" s="44"/>
    </row>
    <row r="29" customFormat="false" ht="50.25" hidden="false" customHeight="true" outlineLevel="0" collapsed="false">
      <c r="B29" s="43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4"/>
      <c r="AU29" s="44"/>
      <c r="AV29" s="44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 t="n">
        <v>0.276</v>
      </c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0.276</v>
      </c>
      <c r="AP30" s="40" t="n">
        <f aca="false">SUMIF($C$11:$AN$11,"I.Mad",C30:AN30)</f>
        <v>0</v>
      </c>
      <c r="AQ30" s="52" t="n">
        <f aca="false">SUM(AO30:AP30)</f>
        <v>0.276</v>
      </c>
      <c r="AT30" s="44"/>
      <c r="AU30" s="44"/>
      <c r="AV30" s="44"/>
    </row>
    <row r="31" customFormat="false" ht="50.25" hidden="false" customHeight="true" outlineLevel="0" collapsed="false">
      <c r="B31" s="43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4"/>
      <c r="AU31" s="44"/>
      <c r="AV31" s="44"/>
    </row>
    <row r="32" customFormat="false" ht="50.25" hidden="false" customHeight="true" outlineLevel="0" collapsed="false">
      <c r="B32" s="43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3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3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3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3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3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3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3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3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6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4362.845</v>
      </c>
      <c r="H41" s="52" t="n">
        <f aca="false">+SUM(H24:H40,H18,H12)</f>
        <v>5669.05</v>
      </c>
      <c r="I41" s="52" t="n">
        <f aca="false">+SUM(I24:I40,I18,I12)</f>
        <v>5736.26</v>
      </c>
      <c r="J41" s="52" t="n">
        <f aca="false">+SUM(J24:J40,J18,J12)</f>
        <v>5594.55</v>
      </c>
      <c r="K41" s="52" t="n">
        <f aca="false">+SUM(K24:K40,K18,K12)</f>
        <v>306.57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3995</v>
      </c>
      <c r="R41" s="52" t="n">
        <f aca="false">+SUM(R24:R40,R18,R12)</f>
        <v>0</v>
      </c>
      <c r="S41" s="52" t="n">
        <f aca="false">+SUM(S24:S40,S18,S12)</f>
        <v>2162.575</v>
      </c>
      <c r="T41" s="52" t="n">
        <f aca="false">+SUM(T24:T40,T18,T12)</f>
        <v>86.975</v>
      </c>
      <c r="U41" s="52" t="n">
        <f aca="false">+SUM(U24:U40,U18,U12)</f>
        <v>563.825</v>
      </c>
      <c r="V41" s="52" t="n">
        <f aca="false">+SUM(V24:V40,V18,V12)</f>
        <v>1393.35</v>
      </c>
      <c r="W41" s="52" t="n">
        <f aca="false">+SUM(W24:W40,W18,W12)</f>
        <v>1590</v>
      </c>
      <c r="X41" s="52" t="n">
        <f aca="false">+SUM(X24:X40,X18,X12)</f>
        <v>0</v>
      </c>
      <c r="Y41" s="52" t="n">
        <f aca="false">+SUM(Y24:Y40,Y18,Y12)</f>
        <v>6088.205</v>
      </c>
      <c r="Z41" s="52" t="n">
        <f aca="false">+SUM(Z24:Z40,Z18,Z12)</f>
        <v>0</v>
      </c>
      <c r="AA41" s="52" t="n">
        <f aca="false">+SUM(AA24:AA40,AA18,AA12)</f>
        <v>4984.06340305203</v>
      </c>
      <c r="AB41" s="52" t="n">
        <f aca="false">+SUM(AB24:AB40,AB18,AB12)</f>
        <v>0</v>
      </c>
      <c r="AC41" s="52" t="n">
        <f aca="false">+SUM(AC24:AC40,AC18,AC12)</f>
        <v>3813.955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832.925</v>
      </c>
      <c r="AN41" s="52" t="n">
        <f aca="false">+SUM(AN24:AN40,AN18,AN12)</f>
        <v>38.995</v>
      </c>
      <c r="AO41" s="52" t="n">
        <f aca="false">SUM(AO12,AO18,AO24:AO37)</f>
        <v>34436.223403052</v>
      </c>
      <c r="AP41" s="52" t="n">
        <f aca="false">SUM(AP12,AP18,AP24:AP37)</f>
        <v>12782.92</v>
      </c>
      <c r="AQ41" s="52" t="n">
        <f aca="false">SUM(AO41:AP41)</f>
        <v>47219.143403052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6"/>
      <c r="G42" s="46" t="n">
        <v>16.1</v>
      </c>
      <c r="H42" s="46"/>
      <c r="I42" s="46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6"/>
      <c r="AF42" s="61"/>
      <c r="AG42" s="46"/>
      <c r="AH42" s="61"/>
      <c r="AI42" s="61"/>
      <c r="AJ42" s="61"/>
      <c r="AK42" s="46"/>
      <c r="AL42" s="61"/>
      <c r="AM42" s="46"/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52" customFormat="false" ht="44.25" hidden="false" customHeight="false" outlineLevel="0" collapsed="false"/>
    <row r="53" customFormat="false" ht="44.2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2033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2021-05-03T12:55:17Z</dcterms:modified>
  <cp:revision>311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