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345EDDB-2E51-4501-AF31-8F79FECFEB36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<sst xmlns="http://schemas.openxmlformats.org/spreadsheetml/2006/main" count="364" uniqueCount="69">
  <si>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</si>
  <si>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</si>
  <si>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</si>
  <si>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</si>
  <si>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</si>
  <si>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</si>
  <si>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</si>
  <si>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</si>
  <si>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</si>
  <si>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</si>
  <si>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</si>
  <si>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</si>
  <si>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</si>
  <si>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</si>
  <si>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</si>
  <si>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</si>
  <si>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</si>
  <si>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</si>
  <si>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</si>
  <si>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</si>
  <si>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</si>
  <si>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</si>
  <si>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</si>
  <si>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</si>
  <si>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</si>
  <si>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</si>
  <si>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</si>
  <si>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</si>
  <si>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</si>
  <si>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</si>
  <si>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</si>
  <si>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</si>
  <si>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</si>
  <si>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</si>
  <si>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</si>
  <si>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</si>
  <si>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</si>
  <si>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</si>
  <si>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</si>
  <si>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</si>
  <si>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</si>
  <si>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</si>
  <si>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</si>
  <si>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</si>
  <si>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</si>
  <si>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</si>
  <si>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</si>
  <si>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</si>
  <si>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</si>
  <si>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</si>
  <si>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</si>
  <si>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</si>
  <si>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</si>
  <si>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</si>
  <si>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</si>
  <si>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</si>
  <si>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</si>
  <si>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</si>
  <si>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</si>
  <si>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</si>
  <si>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</si>
  <si>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</si>
  <si>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</si>
  <si>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</si>
  <si>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</si>
  <si>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Sr. Eduardo Mora Asnaran</t>
  </si>
  <si>
    <t>SM</t>
  </si>
  <si>
    <t xml:space="preserve">        Fecha  : 01/12/2022</t>
  </si>
  <si>
    <t>Callao, 02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</si>
</sst>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P7" sqref="P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1777</v>
      </c>
      <c r="G12" s="30">
        <v>10180.365</v>
      </c>
      <c r="H12" s="30">
        <v>1421.415</v>
      </c>
      <c r="I12" s="30">
        <v>11147.44</v>
      </c>
      <c r="J12" s="30">
        <v>4669.05</v>
      </c>
      <c r="K12" s="30">
        <v>936.79000000000008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615.66499999999996</v>
      </c>
      <c r="T12" s="30">
        <v>0</v>
      </c>
      <c r="U12" s="30">
        <v>1455.2149999999999</v>
      </c>
      <c r="V12" s="30">
        <v>177.755</v>
      </c>
      <c r="W12" s="30">
        <v>4360.99</v>
      </c>
      <c r="X12" s="30">
        <v>192.4</v>
      </c>
      <c r="Y12" s="30">
        <v>6223.534999999998</v>
      </c>
      <c r="Z12" s="30">
        <v>2084.1750000000002</v>
      </c>
      <c r="AA12" s="30">
        <v>1365.7433655554617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36285.743365555463</v>
      </c>
      <c r="AP12" s="30">
        <f>SUMIF($C$11:$AN$11,"I.Mad",C12:AN12)</f>
        <v>10321.795000000002</v>
      </c>
      <c r="AQ12" s="30">
        <f>SUM(AO12:AP12)</f>
        <v>46607.538365555461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>
        <v>47</v>
      </c>
      <c r="G13" s="30">
        <v>39</v>
      </c>
      <c r="H13" s="30">
        <v>32</v>
      </c>
      <c r="I13" s="30">
        <v>58</v>
      </c>
      <c r="J13" s="30">
        <v>125</v>
      </c>
      <c r="K13" s="30">
        <v>8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>
        <v>3</v>
      </c>
      <c r="T13" s="30" t="s">
        <v>33</v>
      </c>
      <c r="U13" s="30">
        <v>10</v>
      </c>
      <c r="V13" s="30">
        <v>2</v>
      </c>
      <c r="W13" s="30">
        <v>32</v>
      </c>
      <c r="X13" s="30">
        <v>2</v>
      </c>
      <c r="Y13" s="30">
        <v>55</v>
      </c>
      <c r="Z13" s="30">
        <v>27</v>
      </c>
      <c r="AA13" s="30">
        <v>5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210</v>
      </c>
      <c r="AP13" s="30">
        <f>SUMIF($C$11:$AN$11,"I.Mad",C13:AN13)</f>
        <v>235</v>
      </c>
      <c r="AQ13" s="30">
        <f>SUM(AO13:AP13)</f>
        <v>445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>
        <v>11</v>
      </c>
      <c r="G14" s="30">
        <v>8</v>
      </c>
      <c r="H14" s="30">
        <v>6</v>
      </c>
      <c r="I14" s="30">
        <v>4</v>
      </c>
      <c r="J14" s="30">
        <v>31</v>
      </c>
      <c r="K14" s="30" t="s">
        <v>66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>
        <v>3</v>
      </c>
      <c r="T14" s="30" t="s">
        <v>33</v>
      </c>
      <c r="U14" s="30">
        <v>4</v>
      </c>
      <c r="V14" s="30">
        <v>2</v>
      </c>
      <c r="W14" s="30">
        <v>8</v>
      </c>
      <c r="X14" s="30" t="s">
        <v>66</v>
      </c>
      <c r="Y14" s="30">
        <v>8</v>
      </c>
      <c r="Z14" s="30">
        <v>7</v>
      </c>
      <c r="AA14" s="30">
        <v>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38</v>
      </c>
      <c r="AP14" s="30">
        <f>SUMIF($C$11:$AN$11,"I.Mad",C14:AN14)</f>
        <v>57</v>
      </c>
      <c r="AQ14" s="30">
        <f>SUM(AO14:AP14)</f>
        <v>95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>
        <v>5.3961141603494216</v>
      </c>
      <c r="G15" s="30">
        <v>22.33733838783014</v>
      </c>
      <c r="H15" s="30">
        <v>81.952654858922102</v>
      </c>
      <c r="I15" s="30">
        <v>7.2474692526648248</v>
      </c>
      <c r="J15" s="30">
        <v>5.3235797574689823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>
        <v>15.138745721957932</v>
      </c>
      <c r="T15" s="30" t="s">
        <v>33</v>
      </c>
      <c r="U15" s="30">
        <v>7.7865366667072857</v>
      </c>
      <c r="V15" s="30">
        <v>14.701682082873582</v>
      </c>
      <c r="W15" s="30">
        <v>19.293212911682069</v>
      </c>
      <c r="X15" s="30" t="s">
        <v>33</v>
      </c>
      <c r="Y15" s="30">
        <v>6.0115786982426558</v>
      </c>
      <c r="Z15" s="30">
        <v>9.4605619676980037</v>
      </c>
      <c r="AA15" s="30">
        <v>14.939294267461364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>
        <v>12.5</v>
      </c>
      <c r="G16" s="36">
        <v>12.5</v>
      </c>
      <c r="H16" s="36">
        <v>10.5</v>
      </c>
      <c r="I16" s="36">
        <v>12.5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>
        <v>12</v>
      </c>
      <c r="T16" s="36" t="s">
        <v>33</v>
      </c>
      <c r="U16" s="36">
        <v>13</v>
      </c>
      <c r="V16" s="36">
        <v>13</v>
      </c>
      <c r="W16" s="36">
        <v>12</v>
      </c>
      <c r="X16" s="36" t="s">
        <v>33</v>
      </c>
      <c r="Y16" s="36">
        <v>13</v>
      </c>
      <c r="Z16" s="36">
        <v>12.5</v>
      </c>
      <c r="AA16" s="36">
        <v>12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6"/>
      <c r="Y30" s="30"/>
      <c r="Z30" s="30"/>
      <c r="AA30" s="30">
        <v>0.63700000000000001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0.63700000000000001</v>
      </c>
      <c r="AP30" s="30">
        <f t="shared" si="1"/>
        <v>0</v>
      </c>
      <c r="AQ30" s="42">
        <f t="shared" si="2"/>
        <v>0.63700000000000001</v>
      </c>
      <c r="AT30" s="34"/>
      <c r="AU30" s="34"/>
      <c r="AV30" s="34"/>
    </row>
    <row r="31" spans="2:48" ht="50.25" customHeight="1" x14ac:dyDescent="0.55000000000000004">
      <c r="B31" s="33" t="s">
        <v>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63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>
        <v>0.4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0.4</v>
      </c>
      <c r="AP39" s="30">
        <f t="shared" si="1"/>
        <v>0</v>
      </c>
      <c r="AQ39" s="42">
        <f t="shared" si="2"/>
        <v>0.4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1777</v>
      </c>
      <c r="G41" s="42">
        <f t="shared" si="3"/>
        <v>10180.365</v>
      </c>
      <c r="H41" s="42">
        <f t="shared" si="3"/>
        <v>1421.415</v>
      </c>
      <c r="I41" s="42">
        <f t="shared" si="3"/>
        <v>11147.44</v>
      </c>
      <c r="J41" s="42">
        <f t="shared" si="3"/>
        <v>4669.05</v>
      </c>
      <c r="K41" s="42">
        <f t="shared" si="3"/>
        <v>936.79000000000008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615.66499999999996</v>
      </c>
      <c r="T41" s="42">
        <f t="shared" si="3"/>
        <v>0</v>
      </c>
      <c r="U41" s="42">
        <f t="shared" si="3"/>
        <v>1455.2149999999999</v>
      </c>
      <c r="V41" s="42">
        <f t="shared" si="3"/>
        <v>177.755</v>
      </c>
      <c r="W41" s="42">
        <f t="shared" si="3"/>
        <v>4360.99</v>
      </c>
      <c r="X41" s="42">
        <f t="shared" si="3"/>
        <v>192.4</v>
      </c>
      <c r="Y41" s="42">
        <f t="shared" si="3"/>
        <v>6223.534999999998</v>
      </c>
      <c r="Z41" s="42">
        <f t="shared" si="3"/>
        <v>2084.1750000000002</v>
      </c>
      <c r="AA41" s="42">
        <f t="shared" si="3"/>
        <v>1366.7803655554617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36286.380365555466</v>
      </c>
      <c r="AP41" s="42">
        <f>SUM(AP12,AP18,AP24:AP37)</f>
        <v>10321.795000000002</v>
      </c>
      <c r="AQ41" s="42">
        <f t="shared" si="2"/>
        <v>46608.175365555464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2022-12-02T18:12:22Z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