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<sst xmlns="http://schemas.openxmlformats.org/spreadsheetml/2006/main" count="364" uniqueCount="69">
  <si>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</si>
  <si>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</si>
  <si>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</si>
  <si>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</si>
  <si>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</si>
  <si>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</si>
  <si>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</si>
  <si>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</si>
  <si>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</si>
  <si>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</si>
  <si>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</si>
  <si>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</si>
  <si>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</si>
  <si>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</si>
  <si>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</si>
  <si>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</si>
  <si>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</si>
  <si>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</si>
  <si>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</si>
  <si>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</si>
  <si>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</si>
  <si>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</si>
  <si>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</si>
  <si>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</si>
  <si>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</si>
  <si>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</si>
  <si>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</si>
  <si>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</si>
  <si>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</si>
  <si>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</si>
  <si>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</si>
  <si>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</si>
  <si>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</si>
  <si>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</si>
  <si>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</si>
  <si>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</si>
  <si>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</si>
  <si>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</si>
  <si>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</si>
  <si>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</si>
  <si>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</si>
  <si>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</si>
  <si>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</si>
  <si>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</si>
  <si>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</si>
  <si>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</si>
  <si>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</si>
  <si>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</si>
  <si>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</si>
  <si>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</si>
  <si>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</si>
  <si>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</si>
  <si>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</si>
  <si>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</si>
  <si>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</si>
  <si>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</si>
  <si>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</si>
  <si>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</si>
  <si>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</si>
  <si>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</si>
  <si>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</si>
  <si>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</si>
  <si>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</si>
  <si>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</si>
  <si>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CPT/due</t>
  </si>
  <si>
    <t>R.M.N°348-2023-PRODUCE</t>
  </si>
  <si>
    <t xml:space="preserve">        Fecha  : 02/11/2023</t>
  </si>
  <si>
    <t>Callao,03 de noviembre del 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</si>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</sst>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Q1" zoomScale="24" zoomScaleNormal="24" workbookViewId="0">
      <selection activeCell="BA33" sqref="BA3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382.74</v>
      </c>
      <c r="H12" s="24">
        <v>5096.7550000000001</v>
      </c>
      <c r="I12" s="24">
        <v>768.66499999999996</v>
      </c>
      <c r="J12" s="24">
        <v>2409.2849999999999</v>
      </c>
      <c r="K12" s="24">
        <v>408.11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4603.71</v>
      </c>
      <c r="R12" s="24">
        <v>0</v>
      </c>
      <c r="S12" s="24">
        <v>893.61</v>
      </c>
      <c r="T12" s="24">
        <v>0</v>
      </c>
      <c r="U12" s="24">
        <v>2082.6849999999999</v>
      </c>
      <c r="V12" s="24">
        <v>0</v>
      </c>
      <c r="W12" s="24">
        <v>5570.1549999999997</v>
      </c>
      <c r="X12" s="24">
        <v>43.18</v>
      </c>
      <c r="Y12" s="24">
        <v>5584.59</v>
      </c>
      <c r="Z12" s="24">
        <v>550.22500000000002</v>
      </c>
      <c r="AA12" s="24">
        <v>1402.2600000000002</v>
      </c>
      <c r="AB12" s="24">
        <v>0</v>
      </c>
      <c r="AC12" s="24">
        <v>630.48500000000001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22327.010000000002</v>
      </c>
      <c r="AP12" s="24">
        <f>SUMIF($C$11:$AN$11,"I.Mad",C12:AN12)</f>
        <v>8099.4450000000006</v>
      </c>
      <c r="AQ12" s="24">
        <f>SUM(AO12:AP12)</f>
        <v>30426.455000000002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5</v>
      </c>
      <c r="H13" s="24">
        <v>95</v>
      </c>
      <c r="I13" s="24">
        <v>7</v>
      </c>
      <c r="J13" s="24">
        <v>91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30</v>
      </c>
      <c r="R13" s="24" t="s">
        <v>33</v>
      </c>
      <c r="S13" s="24">
        <v>8</v>
      </c>
      <c r="T13" s="24" t="s">
        <v>33</v>
      </c>
      <c r="U13" s="24">
        <v>15</v>
      </c>
      <c r="V13" s="24" t="s">
        <v>33</v>
      </c>
      <c r="W13" s="24">
        <v>39</v>
      </c>
      <c r="X13" s="24">
        <v>1</v>
      </c>
      <c r="Y13" s="24">
        <v>44</v>
      </c>
      <c r="Z13" s="24">
        <v>11</v>
      </c>
      <c r="AA13" s="24">
        <v>9</v>
      </c>
      <c r="AB13" s="24" t="s">
        <v>33</v>
      </c>
      <c r="AC13" s="24">
        <v>2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161</v>
      </c>
      <c r="AP13" s="24">
        <f>SUMIF($C$11:$AN$11,"I.Mad",C13:AN13)</f>
        <v>198</v>
      </c>
      <c r="AQ13" s="24">
        <f>SUM(AO13:AP13)</f>
        <v>359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2</v>
      </c>
      <c r="H14" s="24">
        <v>18</v>
      </c>
      <c r="I14" s="24">
        <v>2</v>
      </c>
      <c r="J14" s="24">
        <v>16</v>
      </c>
      <c r="K14" s="24" t="s">
        <v>68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 t="s">
        <v>33</v>
      </c>
      <c r="S14" s="24">
        <v>8</v>
      </c>
      <c r="T14" s="24" t="s">
        <v>33</v>
      </c>
      <c r="U14" s="24">
        <v>10</v>
      </c>
      <c r="V14" s="24" t="s">
        <v>33</v>
      </c>
      <c r="W14" s="24">
        <v>8</v>
      </c>
      <c r="X14" s="24" t="s">
        <v>68</v>
      </c>
      <c r="Y14" s="24">
        <v>2</v>
      </c>
      <c r="Z14" s="24">
        <v>4</v>
      </c>
      <c r="AA14" s="24">
        <v>4</v>
      </c>
      <c r="AB14" s="24" t="s">
        <v>33</v>
      </c>
      <c r="AC14" s="24">
        <v>2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45</v>
      </c>
      <c r="AP14" s="24">
        <f>SUMIF($C$11:$AN$11,"I.Mad",C14:AN14)</f>
        <v>38</v>
      </c>
      <c r="AQ14" s="24">
        <f>SUM(AO14:AP14)</f>
        <v>83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58.451724814851197</v>
      </c>
      <c r="H15" s="24">
        <v>61.210736429380802</v>
      </c>
      <c r="I15" s="24">
        <v>82.260245300210102</v>
      </c>
      <c r="J15" s="24">
        <v>67.182550375925501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35.2496164796001</v>
      </c>
      <c r="R15" s="24" t="s">
        <v>33</v>
      </c>
      <c r="S15" s="24">
        <v>29.780247015282399</v>
      </c>
      <c r="T15" s="24" t="s">
        <v>33</v>
      </c>
      <c r="U15" s="24">
        <v>24.9243157582858</v>
      </c>
      <c r="V15" s="24" t="s">
        <v>33</v>
      </c>
      <c r="W15" s="24">
        <v>38.419064849840403</v>
      </c>
      <c r="X15" s="24" t="s">
        <v>33</v>
      </c>
      <c r="Y15" s="24">
        <v>39.939266899153999</v>
      </c>
      <c r="Z15" s="24">
        <v>36.872007043499799</v>
      </c>
      <c r="AA15" s="24">
        <v>73.1859756401293</v>
      </c>
      <c r="AB15" s="24" t="s">
        <v>33</v>
      </c>
      <c r="AC15" s="24">
        <v>20.78858101422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7">
        <v>11.5</v>
      </c>
      <c r="H16" s="27">
        <v>11.5</v>
      </c>
      <c r="I16" s="27">
        <v>11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12</v>
      </c>
      <c r="T16" s="27" t="s">
        <v>33</v>
      </c>
      <c r="U16" s="27">
        <v>12</v>
      </c>
      <c r="V16" s="27" t="s">
        <v>33</v>
      </c>
      <c r="W16" s="27">
        <v>11.5</v>
      </c>
      <c r="X16" s="27" t="s">
        <v>33</v>
      </c>
      <c r="Y16" s="27">
        <v>12</v>
      </c>
      <c r="Z16" s="27">
        <v>12</v>
      </c>
      <c r="AA16" s="27">
        <v>11.5</v>
      </c>
      <c r="AB16" s="27" t="s">
        <v>33</v>
      </c>
      <c r="AC16" s="27">
        <v>12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382.74</v>
      </c>
      <c r="H41" s="33">
        <f t="shared" si="3"/>
        <v>5096.7550000000001</v>
      </c>
      <c r="I41" s="33">
        <f t="shared" si="3"/>
        <v>768.66499999999996</v>
      </c>
      <c r="J41" s="33">
        <f t="shared" si="3"/>
        <v>2409.2849999999999</v>
      </c>
      <c r="K41" s="33">
        <f t="shared" si="3"/>
        <v>408.11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4603.71</v>
      </c>
      <c r="R41" s="33">
        <f t="shared" si="3"/>
        <v>0</v>
      </c>
      <c r="S41" s="33">
        <f t="shared" si="3"/>
        <v>893.61</v>
      </c>
      <c r="T41" s="33">
        <f t="shared" si="3"/>
        <v>0</v>
      </c>
      <c r="U41" s="33">
        <f t="shared" si="3"/>
        <v>2082.6849999999999</v>
      </c>
      <c r="V41" s="33">
        <f t="shared" si="3"/>
        <v>0</v>
      </c>
      <c r="W41" s="33">
        <f t="shared" si="3"/>
        <v>5570.1549999999997</v>
      </c>
      <c r="X41" s="33">
        <f t="shared" si="3"/>
        <v>43.18</v>
      </c>
      <c r="Y41" s="33">
        <f t="shared" si="3"/>
        <v>5584.59</v>
      </c>
      <c r="Z41" s="33">
        <f t="shared" si="3"/>
        <v>550.22500000000002</v>
      </c>
      <c r="AA41" s="33">
        <f>+SUM(AA24:AA40,AA18,C12)</f>
        <v>0</v>
      </c>
      <c r="AB41" s="33">
        <f t="shared" si="3"/>
        <v>0</v>
      </c>
      <c r="AC41" s="33">
        <f t="shared" si="3"/>
        <v>630.48500000000001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22327.010000000002</v>
      </c>
      <c r="AP41" s="33">
        <f>SUM(AP12,AP18,AP24:AP37)</f>
        <v>8099.4450000000006</v>
      </c>
      <c r="AQ41" s="33">
        <f t="shared" si="2"/>
        <v>30426.455000000002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2023-11-03T20:01:03Z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