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<sst xmlns="http://schemas.openxmlformats.org/spreadsheetml/2006/main" count="311" uniqueCount="67">
  <si>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</si>
  <si>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</si>
  <si>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</si>
  <si>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</si>
  <si>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</si>
  <si>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</si>
  <si>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</si>
  <si>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</si>
  <si>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</si>
  <si>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</si>
  <si>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</si>
  <si>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</si>
  <si>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</si>
  <si>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</si>
  <si>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</si>
  <si>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</si>
  <si>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</si>
  <si>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</si>
  <si>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</si>
  <si>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</si>
  <si>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</si>
  <si>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</si>
  <si>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</si>
  <si>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</si>
  <si>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</si>
  <si>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</si>
  <si>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</si>
  <si>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</si>
  <si>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</si>
  <si>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</si>
  <si>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</si>
  <si>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</si>
  <si>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</si>
  <si>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</si>
  <si>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</si>
  <si>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</si>
  <si>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</si>
  <si>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</si>
  <si>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</si>
  <si>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</si>
  <si>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</si>
  <si>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</si>
  <si>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</si>
  <si>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</si>
  <si>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</si>
  <si>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</si>
  <si>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</si>
  <si>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</si>
  <si>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</si>
  <si>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</si>
  <si>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</si>
  <si>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</si>
  <si>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</si>
  <si>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</si>
  <si>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</si>
  <si>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</si>
  <si>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</si>
  <si>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</si>
  <si>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</si>
  <si>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</si>
  <si>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</si>
  <si>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</si>
  <si>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</si>
  <si>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S/M</t>
  </si>
  <si>
    <t xml:space="preserve">           Atención:  Econ. Mercedes Araoz  Fernandez</t>
  </si>
  <si>
    <t>Callao, 04 de Diciembre del 2009</t>
  </si>
  <si>
    <t xml:space="preserve">        Fecha : 03/12/2009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</si>
</sst>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T1">
      <selection activeCell="AD10" sqref="AD10:AM10"/>
    </sheetView>
  </sheetViews>
  <sheetFormatPr defaultColWidth="11.421875" defaultRowHeight="12.75"/>
  <cols>
    <col min="2" max="2" width="20.00390625" style="0" customWidth="1"/>
    <col min="3" max="5" width="5.8515625" style="0" customWidth="1"/>
    <col min="6" max="6" width="9.8515625" style="0" customWidth="1"/>
    <col min="7" max="7" width="8.57421875" style="0" customWidth="1"/>
    <col min="8" max="8" width="8.140625" style="0" customWidth="1"/>
    <col min="9" max="10" width="8.28125" style="0" customWidth="1"/>
    <col min="11" max="11" width="8.8515625" style="0" customWidth="1"/>
    <col min="12" max="14" width="5.8515625" style="0" customWidth="1"/>
    <col min="15" max="15" width="8.421875" style="0" customWidth="1"/>
    <col min="16" max="16" width="8.28125" style="0" customWidth="1"/>
    <col min="17" max="18" width="8.421875" style="0" customWidth="1"/>
    <col min="19" max="19" width="9.7109375" style="0" customWidth="1"/>
    <col min="20" max="20" width="7.57421875" style="0" customWidth="1"/>
    <col min="21" max="22" width="8.140625" style="0" customWidth="1"/>
    <col min="23" max="23" width="9.28125" style="0" customWidth="1"/>
    <col min="24" max="24" width="8.57421875" style="0" customWidth="1"/>
    <col min="25" max="25" width="8.8515625" style="0" customWidth="1"/>
    <col min="26" max="26" width="9.421875" style="0" customWidth="1"/>
    <col min="27" max="27" width="8.57421875" style="0" customWidth="1"/>
    <col min="28" max="28" width="5.8515625" style="0" customWidth="1"/>
    <col min="29" max="29" width="10.140625" style="0" customWidth="1"/>
    <col min="30" max="30" width="8.57421875" style="0" customWidth="1"/>
    <col min="31" max="31" width="7.421875" style="0" customWidth="1"/>
    <col min="32" max="32" width="8.7109375" style="0" customWidth="1"/>
    <col min="33" max="33" width="5.7109375" style="0" customWidth="1"/>
    <col min="34" max="34" width="7.8515625" style="0" customWidth="1"/>
    <col min="35" max="35" width="6.140625" style="0" customWidth="1"/>
    <col min="36" max="36" width="8.421875" style="0" customWidth="1"/>
    <col min="37" max="37" width="7.421875" style="0" customWidth="1"/>
    <col min="38" max="38" width="7.7109375" style="0" customWidth="1"/>
    <col min="39" max="39" width="7.8515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62</v>
      </c>
      <c r="AM4" s="94"/>
      <c r="AN4" s="94"/>
      <c r="AO4" s="94"/>
      <c r="AP4" s="94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66</v>
      </c>
      <c r="AO6" s="92"/>
      <c r="AP6" s="93"/>
    </row>
    <row r="7" spans="2:42" ht="18">
      <c r="B7" s="11" t="s">
        <v>3</v>
      </c>
      <c r="C7" s="12" t="s">
        <v>61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5"/>
      <c r="Y8" s="84" t="s">
        <v>16</v>
      </c>
      <c r="Z8" s="95"/>
      <c r="AA8" s="84" t="s">
        <v>17</v>
      </c>
      <c r="AB8" s="95"/>
      <c r="AC8" s="18" t="s">
        <v>18</v>
      </c>
      <c r="AD8" s="87" t="s">
        <v>19</v>
      </c>
      <c r="AE8" s="88"/>
      <c r="AF8" s="87" t="s">
        <v>20</v>
      </c>
      <c r="AG8" s="88"/>
      <c r="AH8" s="91" t="s">
        <v>60</v>
      </c>
      <c r="AI8" s="88"/>
      <c r="AJ8" s="87" t="s">
        <v>21</v>
      </c>
      <c r="AK8" s="90"/>
      <c r="AL8" s="89" t="s">
        <v>22</v>
      </c>
      <c r="AM8" s="86"/>
      <c r="AN8" s="96" t="s">
        <v>23</v>
      </c>
      <c r="AO8" s="97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2602</v>
      </c>
      <c r="G10" s="29">
        <v>1198</v>
      </c>
      <c r="H10" s="29">
        <v>0</v>
      </c>
      <c r="I10" s="29">
        <v>7630</v>
      </c>
      <c r="J10" s="29">
        <v>207</v>
      </c>
      <c r="K10" s="29">
        <v>1007</v>
      </c>
      <c r="L10" s="29">
        <v>0</v>
      </c>
      <c r="M10" s="29">
        <v>0</v>
      </c>
      <c r="N10" s="29">
        <v>0</v>
      </c>
      <c r="O10" s="29">
        <v>2570</v>
      </c>
      <c r="P10" s="29">
        <v>200</v>
      </c>
      <c r="Q10" s="29">
        <v>505</v>
      </c>
      <c r="R10" s="29">
        <v>4290</v>
      </c>
      <c r="S10" s="29">
        <v>3250</v>
      </c>
      <c r="T10" s="29">
        <v>0</v>
      </c>
      <c r="U10" s="29">
        <v>340</v>
      </c>
      <c r="V10" s="29">
        <v>240</v>
      </c>
      <c r="W10" s="29">
        <v>2285</v>
      </c>
      <c r="X10" s="29">
        <v>445</v>
      </c>
      <c r="Y10" s="29">
        <v>2130</v>
      </c>
      <c r="Z10" s="29">
        <v>4280</v>
      </c>
      <c r="AA10" s="29">
        <v>4770</v>
      </c>
      <c r="AB10" s="29">
        <v>0</v>
      </c>
      <c r="AC10" s="29">
        <v>12067</v>
      </c>
      <c r="AD10" s="29">
        <v>1501</v>
      </c>
      <c r="AE10" s="29">
        <v>477</v>
      </c>
      <c r="AF10" s="29">
        <v>1979</v>
      </c>
      <c r="AG10" s="29">
        <v>0</v>
      </c>
      <c r="AH10" s="29">
        <v>518</v>
      </c>
      <c r="AI10" s="29">
        <v>0</v>
      </c>
      <c r="AJ10" s="29">
        <v>1159</v>
      </c>
      <c r="AK10" s="29">
        <v>0</v>
      </c>
      <c r="AL10" s="29">
        <v>0</v>
      </c>
      <c r="AM10" s="29">
        <v>14</v>
      </c>
      <c r="AN10" s="29">
        <f>SUMIF($C$9:$AM$9,"Ind",C10:AM10)</f>
        <v>42909</v>
      </c>
      <c r="AO10" s="29">
        <f>SUMIF($C$9:$AM$9,"I.Mad",C10:AM10)</f>
        <v>12755</v>
      </c>
      <c r="AP10" s="29">
        <f>SUM(AN10:AO10)</f>
        <v>55664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86</v>
      </c>
      <c r="G11" s="31">
        <v>3</v>
      </c>
      <c r="H11" s="31" t="s">
        <v>29</v>
      </c>
      <c r="I11" s="31">
        <v>33</v>
      </c>
      <c r="J11" s="31">
        <v>11</v>
      </c>
      <c r="K11" s="31">
        <v>3</v>
      </c>
      <c r="L11" s="31" t="s">
        <v>29</v>
      </c>
      <c r="M11" s="31" t="s">
        <v>29</v>
      </c>
      <c r="N11" s="31" t="s">
        <v>29</v>
      </c>
      <c r="O11" s="31">
        <v>9</v>
      </c>
      <c r="P11" s="31">
        <v>3</v>
      </c>
      <c r="Q11" s="31">
        <v>8</v>
      </c>
      <c r="R11" s="31">
        <v>93</v>
      </c>
      <c r="S11" s="31">
        <v>12</v>
      </c>
      <c r="T11" s="31" t="s">
        <v>29</v>
      </c>
      <c r="U11" s="31">
        <v>3</v>
      </c>
      <c r="V11" s="31">
        <v>5</v>
      </c>
      <c r="W11" s="31">
        <v>15</v>
      </c>
      <c r="X11" s="31">
        <v>9</v>
      </c>
      <c r="Y11" s="31">
        <v>23</v>
      </c>
      <c r="Z11" s="31">
        <v>82</v>
      </c>
      <c r="AA11" s="31">
        <v>23</v>
      </c>
      <c r="AB11" s="31" t="s">
        <v>29</v>
      </c>
      <c r="AC11" s="31">
        <v>48</v>
      </c>
      <c r="AD11" s="31">
        <v>11</v>
      </c>
      <c r="AE11" s="31">
        <v>5</v>
      </c>
      <c r="AF11" s="31">
        <v>18</v>
      </c>
      <c r="AG11" s="31" t="s">
        <v>29</v>
      </c>
      <c r="AH11" s="31">
        <v>2</v>
      </c>
      <c r="AI11" s="31" t="s">
        <v>29</v>
      </c>
      <c r="AJ11" s="31">
        <v>5</v>
      </c>
      <c r="AK11" s="31" t="s">
        <v>29</v>
      </c>
      <c r="AL11" s="31" t="s">
        <v>29</v>
      </c>
      <c r="AM11" s="31">
        <v>1</v>
      </c>
      <c r="AN11" s="29">
        <f>SUMIF($C$9:$AM$9,"Ind",C11:AM11)</f>
        <v>216</v>
      </c>
      <c r="AO11" s="29">
        <f>SUMIF($C$9:$AM$9,"I.Mad",C11:AM11)</f>
        <v>295</v>
      </c>
      <c r="AP11" s="29">
        <f>SUM(AN11:AO11)</f>
        <v>511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11</v>
      </c>
      <c r="G12" s="31">
        <v>2</v>
      </c>
      <c r="H12" s="31" t="s">
        <v>29</v>
      </c>
      <c r="I12" s="31">
        <v>14</v>
      </c>
      <c r="J12" s="29" t="s">
        <v>63</v>
      </c>
      <c r="K12" s="31">
        <v>3</v>
      </c>
      <c r="L12" s="31" t="s">
        <v>29</v>
      </c>
      <c r="M12" s="31" t="s">
        <v>29</v>
      </c>
      <c r="N12" s="31" t="s">
        <v>29</v>
      </c>
      <c r="O12" s="31">
        <v>5</v>
      </c>
      <c r="P12" s="31">
        <v>1</v>
      </c>
      <c r="Q12" s="29">
        <v>4</v>
      </c>
      <c r="R12" s="31">
        <v>6</v>
      </c>
      <c r="S12" s="31">
        <v>5</v>
      </c>
      <c r="T12" s="31" t="s">
        <v>29</v>
      </c>
      <c r="U12" s="31">
        <v>1</v>
      </c>
      <c r="V12" s="31">
        <v>5</v>
      </c>
      <c r="W12" s="31">
        <v>3</v>
      </c>
      <c r="X12" s="31">
        <v>5</v>
      </c>
      <c r="Y12" s="31">
        <v>12</v>
      </c>
      <c r="Z12" s="31">
        <v>2</v>
      </c>
      <c r="AA12" s="31">
        <v>12</v>
      </c>
      <c r="AB12" s="31" t="s">
        <v>29</v>
      </c>
      <c r="AC12" s="31">
        <v>14</v>
      </c>
      <c r="AD12" s="31">
        <v>7</v>
      </c>
      <c r="AE12" s="29" t="s">
        <v>63</v>
      </c>
      <c r="AF12" s="31">
        <v>7</v>
      </c>
      <c r="AG12" s="31" t="s">
        <v>29</v>
      </c>
      <c r="AH12" s="31">
        <v>2</v>
      </c>
      <c r="AI12" s="31" t="s">
        <v>29</v>
      </c>
      <c r="AJ12" s="31">
        <v>2</v>
      </c>
      <c r="AK12" s="31" t="s">
        <v>29</v>
      </c>
      <c r="AL12" s="31" t="s">
        <v>29</v>
      </c>
      <c r="AM12" s="31">
        <v>1</v>
      </c>
      <c r="AN12" s="29">
        <f>SUMIF($C$9:$AM$9,"Ind",C12:AM12)</f>
        <v>93</v>
      </c>
      <c r="AO12" s="29">
        <f>SUMIF($C$9:$AM$9,"I.Mad",C12:AM12)</f>
        <v>31</v>
      </c>
      <c r="AP12" s="29">
        <f>SUM(AN12:AO12)</f>
        <v>124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0</v>
      </c>
      <c r="G13" s="31">
        <v>0</v>
      </c>
      <c r="H13" s="31" t="s">
        <v>29</v>
      </c>
      <c r="I13" s="31">
        <v>0</v>
      </c>
      <c r="J13" s="31" t="s">
        <v>29</v>
      </c>
      <c r="K13" s="31">
        <v>0</v>
      </c>
      <c r="L13" s="31" t="s">
        <v>29</v>
      </c>
      <c r="M13" s="31" t="s">
        <v>29</v>
      </c>
      <c r="N13" s="31" t="s">
        <v>29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 t="s">
        <v>29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0.09394526039981917</v>
      </c>
      <c r="AB13" s="31" t="s">
        <v>29</v>
      </c>
      <c r="AC13" s="31">
        <v>0</v>
      </c>
      <c r="AD13" s="31">
        <v>0.57</v>
      </c>
      <c r="AE13" s="31" t="s">
        <v>29</v>
      </c>
      <c r="AF13" s="31">
        <v>1.57</v>
      </c>
      <c r="AG13" s="31" t="s">
        <v>29</v>
      </c>
      <c r="AH13" s="31">
        <v>0.33</v>
      </c>
      <c r="AI13" s="31" t="s">
        <v>29</v>
      </c>
      <c r="AJ13" s="31">
        <v>0.62</v>
      </c>
      <c r="AK13" s="31" t="s">
        <v>29</v>
      </c>
      <c r="AL13" s="31" t="s">
        <v>29</v>
      </c>
      <c r="AM13" s="31">
        <v>1.18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14.5</v>
      </c>
      <c r="G14" s="61">
        <v>14</v>
      </c>
      <c r="H14" s="61" t="s">
        <v>29</v>
      </c>
      <c r="I14" s="61">
        <v>14</v>
      </c>
      <c r="J14" s="61" t="s">
        <v>29</v>
      </c>
      <c r="K14" s="61">
        <v>14</v>
      </c>
      <c r="L14" s="61" t="s">
        <v>29</v>
      </c>
      <c r="M14" s="61" t="s">
        <v>29</v>
      </c>
      <c r="N14" s="61" t="s">
        <v>29</v>
      </c>
      <c r="O14" s="61">
        <v>14</v>
      </c>
      <c r="P14" s="61">
        <v>13.5</v>
      </c>
      <c r="Q14" s="61">
        <v>14</v>
      </c>
      <c r="R14" s="61">
        <v>14</v>
      </c>
      <c r="S14" s="61">
        <v>14</v>
      </c>
      <c r="T14" s="61" t="s">
        <v>29</v>
      </c>
      <c r="U14" s="61">
        <v>14.5</v>
      </c>
      <c r="V14" s="61">
        <v>14.5</v>
      </c>
      <c r="W14" s="61">
        <v>14.5</v>
      </c>
      <c r="X14" s="61">
        <v>14.5</v>
      </c>
      <c r="Y14" s="61">
        <v>14.5</v>
      </c>
      <c r="Z14" s="61">
        <v>14.5</v>
      </c>
      <c r="AA14" s="61">
        <v>14.5</v>
      </c>
      <c r="AB14" s="61" t="s">
        <v>29</v>
      </c>
      <c r="AC14" s="61">
        <v>14.5</v>
      </c>
      <c r="AD14" s="61">
        <v>14.5</v>
      </c>
      <c r="AE14" s="61" t="s">
        <v>29</v>
      </c>
      <c r="AF14" s="61">
        <v>14.5</v>
      </c>
      <c r="AG14" s="61" t="s">
        <v>29</v>
      </c>
      <c r="AH14" s="61">
        <v>14</v>
      </c>
      <c r="AI14" s="61" t="s">
        <v>29</v>
      </c>
      <c r="AJ14" s="61">
        <v>14</v>
      </c>
      <c r="AK14" s="61" t="s">
        <v>29</v>
      </c>
      <c r="AL14" s="61" t="s">
        <v>29</v>
      </c>
      <c r="AM14" s="61">
        <v>13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>
        <v>6</v>
      </c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6</v>
      </c>
      <c r="AO23" s="29">
        <f t="shared" si="1"/>
        <v>0</v>
      </c>
      <c r="AP23" s="29">
        <f t="shared" si="2"/>
        <v>6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>
        <f>0.104+0.115</f>
        <v>0.219</v>
      </c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0.219</v>
      </c>
      <c r="AP28" s="29">
        <f t="shared" si="2"/>
        <v>0.219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</v>
      </c>
      <c r="AP35" s="29">
        <f t="shared" si="2"/>
        <v>0</v>
      </c>
    </row>
    <row r="36" spans="2:42" ht="20.25">
      <c r="B36" s="59" t="s">
        <v>53</v>
      </c>
      <c r="C36" s="29">
        <f aca="true" t="shared" si="3" ref="C36:AM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2602</v>
      </c>
      <c r="G36" s="29">
        <f t="shared" si="3"/>
        <v>1204</v>
      </c>
      <c r="H36" s="29">
        <f t="shared" si="3"/>
        <v>0</v>
      </c>
      <c r="I36" s="29">
        <f t="shared" si="3"/>
        <v>7630</v>
      </c>
      <c r="J36" s="29">
        <f t="shared" si="3"/>
        <v>207</v>
      </c>
      <c r="K36" s="29">
        <f t="shared" si="3"/>
        <v>1007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2570</v>
      </c>
      <c r="P36" s="29">
        <f t="shared" si="3"/>
        <v>200</v>
      </c>
      <c r="Q36" s="29">
        <f t="shared" si="3"/>
        <v>505</v>
      </c>
      <c r="R36" s="29">
        <f t="shared" si="3"/>
        <v>4290</v>
      </c>
      <c r="S36" s="29">
        <f t="shared" si="3"/>
        <v>3250</v>
      </c>
      <c r="T36" s="29">
        <f t="shared" si="3"/>
        <v>0</v>
      </c>
      <c r="U36" s="29">
        <f t="shared" si="3"/>
        <v>340</v>
      </c>
      <c r="V36" s="29">
        <f t="shared" si="3"/>
        <v>240</v>
      </c>
      <c r="W36" s="29">
        <f t="shared" si="3"/>
        <v>2285</v>
      </c>
      <c r="X36" s="29">
        <f t="shared" si="3"/>
        <v>445</v>
      </c>
      <c r="Y36" s="29">
        <f t="shared" si="3"/>
        <v>2130</v>
      </c>
      <c r="Z36" s="29">
        <f t="shared" si="3"/>
        <v>4280.219</v>
      </c>
      <c r="AA36" s="29">
        <f t="shared" si="3"/>
        <v>4770</v>
      </c>
      <c r="AB36" s="29">
        <f t="shared" si="3"/>
        <v>0</v>
      </c>
      <c r="AC36" s="29">
        <f t="shared" si="3"/>
        <v>12067</v>
      </c>
      <c r="AD36" s="29">
        <f t="shared" si="3"/>
        <v>1501</v>
      </c>
      <c r="AE36" s="29">
        <f t="shared" si="3"/>
        <v>477</v>
      </c>
      <c r="AF36" s="29">
        <f t="shared" si="3"/>
        <v>1979</v>
      </c>
      <c r="AG36" s="29">
        <f t="shared" si="3"/>
        <v>0</v>
      </c>
      <c r="AH36" s="29">
        <f>+SUM(AH10,AH16,AH22:AH35)</f>
        <v>518</v>
      </c>
      <c r="AI36" s="29">
        <f>+SUM(AI10,AI16,AI22:AI35)</f>
        <v>0</v>
      </c>
      <c r="AJ36" s="29">
        <f t="shared" si="3"/>
        <v>1159</v>
      </c>
      <c r="AK36" s="29">
        <f t="shared" si="3"/>
        <v>0</v>
      </c>
      <c r="AL36" s="29">
        <f t="shared" si="3"/>
        <v>0</v>
      </c>
      <c r="AM36" s="29">
        <f t="shared" si="3"/>
        <v>14</v>
      </c>
      <c r="AN36" s="29">
        <f t="shared" si="0"/>
        <v>42915</v>
      </c>
      <c r="AO36" s="29">
        <f t="shared" si="1"/>
        <v>12755.219000000001</v>
      </c>
      <c r="AP36" s="29">
        <f t="shared" si="2"/>
        <v>55670.219</v>
      </c>
    </row>
    <row r="37" spans="2:42" ht="22.5" customHeight="1">
      <c r="B37" s="28" t="s">
        <v>54</v>
      </c>
      <c r="C37" s="64"/>
      <c r="D37" s="64"/>
      <c r="E37" s="64"/>
      <c r="F37" s="64"/>
      <c r="G37" s="64">
        <v>16.3</v>
      </c>
      <c r="H37" s="64"/>
      <c r="I37" s="64">
        <v>20.3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16.9</v>
      </c>
      <c r="AM37" s="66"/>
      <c r="AN37" s="67"/>
      <c r="AO37" s="67"/>
      <c r="AP37" s="68"/>
    </row>
    <row r="38" spans="2:42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74" t="s">
        <v>65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4"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Q8:R8"/>
    <mergeCell ref="AL8:AM8"/>
    <mergeCell ref="AJ8:AK8"/>
    <mergeCell ref="AH8:AI8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2009-12-04T18:09:43Z</cp:lastPrinted>
  <dcterms:created xsi:type="dcterms:W3CDTF">2008-10-21T17:58:04Z</dcterms:created>
  <dcterms:modified xsi:type="dcterms:W3CDTF">2009-12-04T18:12:14Z</dcterms:modified>
  <cp:category/>
  <cp:version/>
  <cp:contentType/>
  <cp:contentStatus/>
</cp:coreProperties>
</file>