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20316" windowHeight="624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<sst xmlns="http://schemas.openxmlformats.org/spreadsheetml/2006/main" count="347" uniqueCount="70">
  <si>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</si>
  <si>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</si>
  <si>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</si>
  <si>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</si>
  <si>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</si>
  <si>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</si>
  <si>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</si>
  <si>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</si>
  <si>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</si>
  <si>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</si>
  <si>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</si>
  <si>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</si>
  <si>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</si>
  <si>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</si>
  <si>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</si>
  <si>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</si>
  <si>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</si>
  <si>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</si>
  <si>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</si>
  <si>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</si>
  <si>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</si>
  <si>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</si>
  <si>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</si>
  <si>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</si>
  <si>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</si>
  <si>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</si>
  <si>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</si>
  <si>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</si>
  <si>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</si>
  <si>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</si>
  <si>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</si>
  <si>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</si>
  <si>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</si>
  <si>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</si>
  <si>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</si>
  <si>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</si>
  <si>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</si>
  <si>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</si>
  <si>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</si>
  <si>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</si>
  <si>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</si>
  <si>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</si>
  <si>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</si>
  <si>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</si>
  <si>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</si>
  <si>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</si>
  <si>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</si>
  <si>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</si>
  <si>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</si>
  <si>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</si>
  <si>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</si>
  <si>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</si>
  <si>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</si>
  <si>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</si>
  <si>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</si>
  <si>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</si>
  <si>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</si>
  <si>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</si>
  <si>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</si>
  <si>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</si>
  <si>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</si>
  <si>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</si>
  <si>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</si>
  <si>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</si>
  <si>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</si>
  <si>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</si>
  <si>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</si>
  <si>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04/06/2018</t>
  </si>
  <si>
    <t>Callao, 05 de junio del 2018</t>
  </si>
  <si>
    <t>11.0y12.5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</si>
</sst>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X22" sqref="X22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2.6640625" style="2" bestFit="1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8.6640625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6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723</v>
      </c>
      <c r="F12" s="50">
        <v>1125</v>
      </c>
      <c r="G12" s="50">
        <v>4073.0099999999998</v>
      </c>
      <c r="H12" s="50">
        <v>0</v>
      </c>
      <c r="I12" s="50">
        <v>6853.96</v>
      </c>
      <c r="J12" s="50">
        <v>1789.82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970</v>
      </c>
      <c r="R12" s="50">
        <v>0</v>
      </c>
      <c r="S12" s="50">
        <v>1480</v>
      </c>
      <c r="T12" s="50">
        <v>45</v>
      </c>
      <c r="U12" s="50">
        <v>1450</v>
      </c>
      <c r="V12" s="50">
        <v>310</v>
      </c>
      <c r="W12" s="50">
        <v>5310</v>
      </c>
      <c r="X12" s="50">
        <v>0</v>
      </c>
      <c r="Y12" s="50">
        <v>6155.875</v>
      </c>
      <c r="Z12" s="50">
        <v>917.19050000000004</v>
      </c>
      <c r="AA12" s="50">
        <v>4260</v>
      </c>
      <c r="AB12" s="50">
        <v>0</v>
      </c>
      <c r="AC12" s="50">
        <v>3610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2609.8150000000001</v>
      </c>
      <c r="AM12" s="50">
        <v>1654.7750000000001</v>
      </c>
      <c r="AN12" s="50">
        <v>226.2</v>
      </c>
      <c r="AO12" s="51">
        <f>SUMIF($C$11:$AN$11,"Ind*",C12:AN12)</f>
        <v>36540.620000000003</v>
      </c>
      <c r="AP12" s="51">
        <f>SUMIF($C$11:$AN$11,"I.Mad",C12:AN12)</f>
        <v>7023.0254999999988</v>
      </c>
      <c r="AQ12" s="51">
        <f>SUM(AO12:AP12)</f>
        <v>43563.645499999999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>
        <v>2</v>
      </c>
      <c r="F13" s="52">
        <v>31</v>
      </c>
      <c r="G13" s="52">
        <v>27</v>
      </c>
      <c r="H13" s="52" t="s">
        <v>20</v>
      </c>
      <c r="I13" s="52">
        <v>36</v>
      </c>
      <c r="J13" s="52">
        <v>68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6</v>
      </c>
      <c r="R13" s="52" t="s">
        <v>20</v>
      </c>
      <c r="S13" s="52">
        <v>4</v>
      </c>
      <c r="T13" s="52">
        <v>1</v>
      </c>
      <c r="U13" s="52">
        <v>5</v>
      </c>
      <c r="V13" s="52">
        <v>4</v>
      </c>
      <c r="W13" s="52">
        <v>20</v>
      </c>
      <c r="X13" s="52" t="s">
        <v>20</v>
      </c>
      <c r="Y13" s="52">
        <v>30</v>
      </c>
      <c r="Z13" s="52">
        <v>14</v>
      </c>
      <c r="AA13" s="52">
        <v>12</v>
      </c>
      <c r="AB13" s="52" t="s">
        <v>20</v>
      </c>
      <c r="AC13" s="52">
        <v>14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>
        <v>11</v>
      </c>
      <c r="AM13" s="52">
        <v>17</v>
      </c>
      <c r="AN13" s="52">
        <v>5</v>
      </c>
      <c r="AO13" s="51">
        <f>SUMIF($C$11:$AN$11,"Ind*",C13:AN13)</f>
        <v>173</v>
      </c>
      <c r="AP13" s="51">
        <f>SUMIF($C$11:$AN$11,"I.Mad",C13:AN13)</f>
        <v>134</v>
      </c>
      <c r="AQ13" s="51">
        <f>SUM(AO13:AP13)</f>
        <v>307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>
        <v>1</v>
      </c>
      <c r="F14" s="52">
        <v>5</v>
      </c>
      <c r="G14" s="52">
        <v>11</v>
      </c>
      <c r="H14" s="52" t="s">
        <v>20</v>
      </c>
      <c r="I14" s="52">
        <v>6</v>
      </c>
      <c r="J14" s="52">
        <v>18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3</v>
      </c>
      <c r="R14" s="52" t="s">
        <v>20</v>
      </c>
      <c r="S14" s="52">
        <v>3</v>
      </c>
      <c r="T14" s="52">
        <v>1</v>
      </c>
      <c r="U14" s="52">
        <v>1</v>
      </c>
      <c r="V14" s="52">
        <v>3</v>
      </c>
      <c r="W14" s="52">
        <v>7</v>
      </c>
      <c r="X14" s="52" t="s">
        <v>20</v>
      </c>
      <c r="Y14" s="52">
        <v>6</v>
      </c>
      <c r="Z14" s="52">
        <v>4</v>
      </c>
      <c r="AA14" s="52">
        <v>7</v>
      </c>
      <c r="AB14" s="52" t="s">
        <v>20</v>
      </c>
      <c r="AC14" s="52">
        <v>5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>
        <v>3</v>
      </c>
      <c r="AM14" s="52">
        <v>5</v>
      </c>
      <c r="AN14" s="52">
        <v>1</v>
      </c>
      <c r="AO14" s="51">
        <f>SUMIF($C$11:$AN$11,"Ind*",C14:AN14)</f>
        <v>55</v>
      </c>
      <c r="AP14" s="51">
        <f>SUMIF($C$11:$AN$11,"I.Mad",C14:AN14)</f>
        <v>35</v>
      </c>
      <c r="AQ14" s="51">
        <f>SUM(AO14:AP14)</f>
        <v>90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>
        <v>21.025641025641026</v>
      </c>
      <c r="F15" s="52">
        <v>7.5968137451437663</v>
      </c>
      <c r="G15" s="52">
        <v>0.1545815870972673</v>
      </c>
      <c r="H15" s="52" t="s">
        <v>20</v>
      </c>
      <c r="I15" s="52">
        <v>2.5302132989635573</v>
      </c>
      <c r="J15" s="52">
        <v>1.9512864925463493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20.82566636727703</v>
      </c>
      <c r="R15" s="52" t="s">
        <v>20</v>
      </c>
      <c r="S15" s="52">
        <v>15.733642892654009</v>
      </c>
      <c r="T15" s="52">
        <v>49.504950495049506</v>
      </c>
      <c r="U15" s="52">
        <v>82.061068702290072</v>
      </c>
      <c r="V15" s="52">
        <v>76.636761399373114</v>
      </c>
      <c r="W15" s="52">
        <v>31.495456730184841</v>
      </c>
      <c r="X15" s="52" t="s">
        <v>20</v>
      </c>
      <c r="Y15" s="52">
        <v>28.824940000000002</v>
      </c>
      <c r="Z15" s="52">
        <v>49.291629999999998</v>
      </c>
      <c r="AA15" s="52">
        <v>8.7235651594492332</v>
      </c>
      <c r="AB15" s="52" t="s">
        <v>20</v>
      </c>
      <c r="AC15" s="52">
        <v>12.708399371959564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>
        <v>11.578570442627013</v>
      </c>
      <c r="AM15" s="52">
        <v>16.963078457947862</v>
      </c>
      <c r="AN15" s="52">
        <v>12.883435582822084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>
        <v>13.5</v>
      </c>
      <c r="F16" s="57">
        <v>14</v>
      </c>
      <c r="G16" s="57">
        <v>14</v>
      </c>
      <c r="H16" s="57" t="s">
        <v>20</v>
      </c>
      <c r="I16" s="57">
        <v>14</v>
      </c>
      <c r="J16" s="57">
        <v>13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14</v>
      </c>
      <c r="R16" s="57" t="s">
        <v>20</v>
      </c>
      <c r="S16" s="57">
        <v>14</v>
      </c>
      <c r="T16" s="57">
        <v>13</v>
      </c>
      <c r="U16" s="57">
        <v>10.5</v>
      </c>
      <c r="V16" s="57">
        <v>10.5</v>
      </c>
      <c r="W16" s="57">
        <v>12</v>
      </c>
      <c r="X16" s="57" t="s">
        <v>20</v>
      </c>
      <c r="Y16" s="57">
        <v>13.5</v>
      </c>
      <c r="Z16" s="57">
        <v>13.5</v>
      </c>
      <c r="AA16" s="57">
        <v>13</v>
      </c>
      <c r="AB16" s="57" t="s">
        <v>20</v>
      </c>
      <c r="AC16" s="57">
        <v>13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69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>
        <v>1.9995099999999999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1.9995099999999999</v>
      </c>
      <c r="AQ30" s="54">
        <f t="shared" si="2"/>
        <v>1.9995099999999999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723</v>
      </c>
      <c r="F41" s="54">
        <f t="shared" si="8"/>
        <v>1125</v>
      </c>
      <c r="G41" s="54">
        <f t="shared" si="8"/>
        <v>4073.0099999999998</v>
      </c>
      <c r="H41" s="54">
        <f t="shared" si="8"/>
        <v>0</v>
      </c>
      <c r="I41" s="54">
        <f t="shared" si="8"/>
        <v>6853.96</v>
      </c>
      <c r="J41" s="54">
        <f t="shared" si="8"/>
        <v>1789.82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970</v>
      </c>
      <c r="R41" s="54">
        <f t="shared" si="8"/>
        <v>0</v>
      </c>
      <c r="S41" s="54">
        <f>+SUM(S24:S40,S18,S12)</f>
        <v>1480</v>
      </c>
      <c r="T41" s="54">
        <f t="shared" si="8"/>
        <v>45</v>
      </c>
      <c r="U41" s="54">
        <f>+SUM(U24:U40,U18,U12)</f>
        <v>1450</v>
      </c>
      <c r="V41" s="54">
        <f t="shared" si="8"/>
        <v>310</v>
      </c>
      <c r="W41" s="54">
        <f t="shared" si="8"/>
        <v>5310</v>
      </c>
      <c r="X41" s="54">
        <f t="shared" si="8"/>
        <v>0</v>
      </c>
      <c r="Y41" s="54">
        <f t="shared" si="8"/>
        <v>6155.875</v>
      </c>
      <c r="Z41" s="54">
        <f t="shared" si="8"/>
        <v>919.19001000000003</v>
      </c>
      <c r="AA41" s="54">
        <f t="shared" si="8"/>
        <v>4260</v>
      </c>
      <c r="AB41" s="54">
        <f t="shared" si="8"/>
        <v>0</v>
      </c>
      <c r="AC41" s="54">
        <f t="shared" si="8"/>
        <v>3610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2609.8150000000001</v>
      </c>
      <c r="AM41" s="54">
        <f t="shared" si="8"/>
        <v>1654.7750000000001</v>
      </c>
      <c r="AN41" s="54">
        <f t="shared" si="8"/>
        <v>226.2</v>
      </c>
      <c r="AO41" s="54">
        <f>SUM(AO12,AO18,AO24:AO37)</f>
        <v>36540.620000000003</v>
      </c>
      <c r="AP41" s="54">
        <f>SUM(AP12,AP18,AP24:AP37)</f>
        <v>7025.0250099999985</v>
      </c>
      <c r="AQ41" s="54">
        <f>SUM(AO41:AP41)</f>
        <v>43565.64501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</v>
      </c>
      <c r="H42" s="56"/>
      <c r="I42" s="56">
        <v>18.3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15.6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2018-05-24T16:39:13Z</cp:lastPrinted>
  <dcterms:created xsi:type="dcterms:W3CDTF">2008-10-21T17:58:04Z</dcterms:created>
  <dcterms:modified xsi:type="dcterms:W3CDTF">2018-06-05T17:47:27Z</dcterms:modified>
</cp:coreProperties>
</file>