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Industrial\"/>
    </mc:Choice>
  </mc:AlternateContent>
  <bookViews>
    <workbookView showHorizontalScroll="0" showVerticalScroll="0" showSheetTabs="0" xWindow="0" yWindow="240" windowWidth="20490" windowHeight="751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<sst xmlns="http://schemas.openxmlformats.org/spreadsheetml/2006/main" count="400" uniqueCount="66">
  <si>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</si>
  <si>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</si>
  <si>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</si>
  <si>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</si>
  <si>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</si>
  <si>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</si>
  <si>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</si>
  <si>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</si>
  <si>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</si>
  <si>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</si>
  <si>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</si>
  <si>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</si>
  <si>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</si>
  <si>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</si>
  <si>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</si>
  <si>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</si>
  <si>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</si>
  <si>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</si>
  <si>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</si>
  <si>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</si>
  <si>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</si>
  <si>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</si>
  <si>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</si>
  <si>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</si>
  <si>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</si>
  <si>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</si>
  <si>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</si>
  <si>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</si>
  <si>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</si>
  <si>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</si>
  <si>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</si>
  <si>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</si>
  <si>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</si>
  <si>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</si>
  <si>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</si>
  <si>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</si>
  <si>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</si>
  <si>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</si>
  <si>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</si>
  <si>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</si>
  <si>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</si>
  <si>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</si>
  <si>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</si>
  <si>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</si>
  <si>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</si>
  <si>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</si>
  <si>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</si>
  <si>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</si>
  <si>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</si>
  <si>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</si>
  <si>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</si>
  <si>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</si>
  <si>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</si>
  <si>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</si>
  <si>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</si>
  <si>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</si>
  <si>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</si>
  <si>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</si>
  <si>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</si>
  <si>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</si>
  <si>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</si>
  <si>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</si>
  <si>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R.M.N°010-2017-PRODUCE, R.M.N°099-2017-PRODUCE</t>
  </si>
  <si>
    <t>S/M</t>
  </si>
  <si>
    <t xml:space="preserve">        Fecha  : 05/04/2017</t>
  </si>
  <si>
    <t>Callao, 06 de abril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</si>
</sst>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0" fillId="0" borderId="1" xfId="0" applyBorder="1"/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3" zoomScaleNormal="23" workbookViewId="0">
      <selection activeCell="AM37" sqref="AM3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8.85546875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56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37</v>
      </c>
      <c r="AN6" s="121"/>
      <c r="AO6" s="121"/>
      <c r="AP6" s="121"/>
      <c r="AQ6" s="121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2"/>
      <c r="AP7" s="122"/>
      <c r="AQ7" s="122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64</v>
      </c>
      <c r="AP8" s="121"/>
      <c r="AQ8" s="121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53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57</v>
      </c>
      <c r="AF10" s="114"/>
      <c r="AG10" s="113" t="s">
        <v>48</v>
      </c>
      <c r="AH10" s="114"/>
      <c r="AI10" s="113" t="s">
        <v>49</v>
      </c>
      <c r="AJ10" s="114"/>
      <c r="AK10" s="113" t="s">
        <v>50</v>
      </c>
      <c r="AL10" s="114"/>
      <c r="AM10" s="113" t="s">
        <v>51</v>
      </c>
      <c r="AN10" s="114"/>
      <c r="AO10" s="123" t="s">
        <v>14</v>
      </c>
      <c r="AP10" s="124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267.33999999999997</v>
      </c>
      <c r="AL12" s="51">
        <v>0</v>
      </c>
      <c r="AM12" s="51">
        <v>135.91499999999999</v>
      </c>
      <c r="AN12" s="51">
        <v>16.024999999999999</v>
      </c>
      <c r="AO12" s="52">
        <f>SUMIF($C$11:$AN$11,"Ind*",C12:AN12)</f>
        <v>403.255</v>
      </c>
      <c r="AP12" s="52">
        <f>SUMIF($C$11:$AN$11,"I.Mad",C12:AN12)</f>
        <v>16.024999999999999</v>
      </c>
      <c r="AQ12" s="52">
        <f>SUM(AO12:AP12)</f>
        <v>419.28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>
        <v>6</v>
      </c>
      <c r="AL13" s="53" t="s">
        <v>20</v>
      </c>
      <c r="AM13" s="53">
        <v>2</v>
      </c>
      <c r="AN13" s="53">
        <v>1</v>
      </c>
      <c r="AO13" s="52">
        <f>SUMIF($C$11:$AN$11,"Ind*",C13:AN13)</f>
        <v>8</v>
      </c>
      <c r="AP13" s="52">
        <f>SUMIF($C$11:$AN$11,"I.Mad",C13:AN13)</f>
        <v>1</v>
      </c>
      <c r="AQ13" s="52">
        <f>SUM(AO13:AP13)</f>
        <v>9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>
        <v>2</v>
      </c>
      <c r="AL14" s="53" t="s">
        <v>20</v>
      </c>
      <c r="AM14" s="53" t="s">
        <v>63</v>
      </c>
      <c r="AN14" s="53">
        <v>1</v>
      </c>
      <c r="AO14" s="52">
        <f>SUMIF($C$11:$AN$11,"Ind*",C14:AN14)</f>
        <v>2</v>
      </c>
      <c r="AP14" s="52">
        <f>SUMIF($C$11:$AN$11,"I.Mad",C14:AN14)</f>
        <v>1</v>
      </c>
      <c r="AQ14" s="52">
        <f>SUM(AO14:AP14)</f>
        <v>3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>
        <v>19.32788262287475</v>
      </c>
      <c r="AL15" s="53" t="s">
        <v>20</v>
      </c>
      <c r="AM15" s="53" t="s">
        <v>20</v>
      </c>
      <c r="AN15" s="53">
        <v>3.1847133757961781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>
        <v>12.5</v>
      </c>
      <c r="AL16" s="58" t="s">
        <v>20</v>
      </c>
      <c r="AM16" s="58" t="s">
        <v>20</v>
      </c>
      <c r="AN16" s="58">
        <v>13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2"/>
      <c r="Q29" s="112"/>
      <c r="R29" s="112"/>
      <c r="S29" s="112"/>
      <c r="T29" s="112"/>
      <c r="U29" s="112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2"/>
      <c r="Q30" s="112"/>
      <c r="R30" s="112"/>
      <c r="S30" s="112"/>
      <c r="T30" s="112"/>
      <c r="U30" s="112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55"/>
      <c r="AO30" s="52">
        <f t="shared" si="1"/>
        <v>0</v>
      </c>
      <c r="AP30" s="52">
        <f t="shared" si="2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2"/>
      <c r="Q31" s="112"/>
      <c r="R31" s="112"/>
      <c r="S31" s="112"/>
      <c r="T31" s="112"/>
      <c r="U31" s="112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2"/>
      <c r="Q32" s="112"/>
      <c r="R32" s="112"/>
      <c r="S32" s="112"/>
      <c r="T32" s="112"/>
      <c r="U32" s="112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2"/>
      <c r="Q33" s="112"/>
      <c r="R33" s="112"/>
      <c r="S33" s="112"/>
      <c r="T33" s="112"/>
      <c r="U33" s="112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267.33999999999997</v>
      </c>
      <c r="AL38" s="55">
        <f t="shared" si="3"/>
        <v>0</v>
      </c>
      <c r="AM38" s="55">
        <f t="shared" si="3"/>
        <v>135.91499999999999</v>
      </c>
      <c r="AN38" s="55">
        <f t="shared" si="3"/>
        <v>16.024999999999999</v>
      </c>
      <c r="AO38" s="55">
        <f>SUM(AO12,AO18,AO24:AO37)</f>
        <v>403.255</v>
      </c>
      <c r="AP38" s="55">
        <f>SUM(AP12,AP18,AP24:AP37)</f>
        <v>16.024999999999999</v>
      </c>
      <c r="AQ38" s="55">
        <f>SUM(AO38:AP38)</f>
        <v>419.28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20.8</v>
      </c>
      <c r="H39" s="57"/>
      <c r="I39" s="57">
        <v>23.6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16.5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65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2017-02-08T19:29:50Z</cp:lastPrinted>
  <dcterms:created xsi:type="dcterms:W3CDTF">2008-10-21T17:58:04Z</dcterms:created>
  <dcterms:modified xsi:type="dcterms:W3CDTF">2017-04-06T17:32:14Z</dcterms:modified>
</cp:coreProperties>
</file>