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showHorizontalScroll="0" showVerticalScroll="0" showSheetTabs="0" xWindow="0" yWindow="0" windowWidth="20730" windowHeight="913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P14" i="5" l="1"/>
  <c r="AO14" i="5"/>
  <c r="AP13" i="5"/>
  <c r="AO13" i="5"/>
  <c r="AP12" i="5"/>
  <c r="AO12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<sst xmlns="http://schemas.openxmlformats.org/spreadsheetml/2006/main" count="394" uniqueCount="68">
  <si>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</si>
  <si>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</si>
  <si>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</si>
  <si>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</si>
  <si>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</si>
  <si>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</si>
  <si>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</si>
  <si>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</si>
  <si>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</si>
  <si>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</si>
  <si>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</si>
  <si>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</si>
  <si>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</si>
  <si>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</si>
  <si>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</si>
  <si>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</si>
  <si>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</si>
  <si>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</si>
  <si>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</si>
  <si>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</si>
  <si>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</si>
  <si>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</si>
  <si>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</si>
  <si>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</si>
  <si>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</si>
  <si>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</si>
  <si>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</si>
  <si>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</si>
  <si>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</si>
  <si>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</si>
  <si>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</si>
  <si>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</si>
  <si>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</si>
  <si>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</si>
  <si>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</si>
  <si>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</si>
  <si>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</si>
  <si>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</si>
  <si>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</si>
  <si>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</si>
  <si>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</si>
  <si>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</si>
  <si>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</si>
  <si>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</si>
  <si>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</si>
  <si>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</si>
  <si>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</si>
  <si>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</si>
  <si>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</si>
  <si>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</si>
  <si>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</si>
  <si>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</si>
  <si>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</si>
  <si>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</si>
  <si>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</si>
  <si>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</si>
  <si>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R.M.N°010-2017-PRODUCE, R.M.N°099-2017-PRODUCE,  R.M.N°173-2017-PRODUCE</t>
  </si>
  <si>
    <t>MOJARRILLA</t>
  </si>
  <si>
    <t xml:space="preserve">           Atención: Sr. Pedro Olaechea Álvarez-Calderón</t>
  </si>
  <si>
    <t>AYAMARCA</t>
  </si>
  <si>
    <t>POTA</t>
  </si>
  <si>
    <t>MERLUZA</t>
  </si>
  <si>
    <t>BAGRE CON FAJA</t>
  </si>
  <si>
    <t>CARACOL</t>
  </si>
  <si>
    <t>PAMPANITO</t>
  </si>
  <si>
    <t xml:space="preserve">        Fecha  : 05/07/2017</t>
  </si>
  <si>
    <t>Callao, 06 de julio del 2017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</si>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</sst>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3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8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0" fillId="0" borderId="1" xfId="0" applyBorder="1"/>
    <xf numFmtId="0" fontId="35" fillId="0" borderId="0" xfId="0" applyFont="1" applyBorder="1" applyAlignment="1"/>
    <xf numFmtId="167" fontId="35" fillId="0" borderId="0" xfId="0" applyNumberFormat="1" applyFont="1" applyBorder="1" applyAlignment="1"/>
    <xf numFmtId="2" fontId="18" fillId="0" borderId="5" xfId="0" applyNumberFormat="1" applyFont="1" applyBorder="1" applyAlignment="1">
      <alignment horizontal="center"/>
    </xf>
    <xf numFmtId="0" fontId="6" fillId="0" borderId="1" xfId="0" applyFont="1" applyBorder="1"/>
    <xf numFmtId="167" fontId="36" fillId="0" borderId="1" xfId="0" quotePrefix="1" applyNumberFormat="1" applyFont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A7" zoomScale="23" zoomScaleNormal="23" workbookViewId="0">
      <selection activeCell="A27" sqref="A27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32.5703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33.28515625" style="2" customWidth="1"/>
    <col min="26" max="26" width="31.140625" style="2" customWidth="1"/>
    <col min="27" max="27" width="36.7109375" style="2" customWidth="1"/>
    <col min="28" max="28" width="30.28515625" style="2" customWidth="1"/>
    <col min="29" max="29" width="32" style="2" customWidth="1"/>
    <col min="30" max="30" width="29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3" t="s">
        <v>58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</row>
    <row r="5" spans="2:48" ht="35.25" x14ac:dyDescent="0.5">
      <c r="B5" s="123" t="s">
        <v>40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4" t="s">
        <v>37</v>
      </c>
      <c r="AN6" s="124"/>
      <c r="AO6" s="124"/>
      <c r="AP6" s="124"/>
      <c r="AQ6" s="124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5"/>
      <c r="AP7" s="125"/>
      <c r="AQ7" s="125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4" t="s">
        <v>65</v>
      </c>
      <c r="AP8" s="124"/>
      <c r="AQ8" s="124"/>
    </row>
    <row r="9" spans="2:48" ht="21.75" customHeight="1" x14ac:dyDescent="0.4">
      <c r="B9" s="14" t="s">
        <v>2</v>
      </c>
      <c r="C9" s="11" t="s">
        <v>56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8" t="s">
        <v>4</v>
      </c>
      <c r="D10" s="117"/>
      <c r="E10" s="118" t="s">
        <v>5</v>
      </c>
      <c r="F10" s="117"/>
      <c r="G10" s="119" t="s">
        <v>6</v>
      </c>
      <c r="H10" s="120"/>
      <c r="I10" s="122" t="s">
        <v>45</v>
      </c>
      <c r="J10" s="122"/>
      <c r="K10" s="122" t="s">
        <v>7</v>
      </c>
      <c r="L10" s="122"/>
      <c r="M10" s="118" t="s">
        <v>8</v>
      </c>
      <c r="N10" s="121"/>
      <c r="O10" s="118" t="s">
        <v>9</v>
      </c>
      <c r="P10" s="121"/>
      <c r="Q10" s="119" t="s">
        <v>10</v>
      </c>
      <c r="R10" s="120"/>
      <c r="S10" s="119" t="s">
        <v>11</v>
      </c>
      <c r="T10" s="120"/>
      <c r="U10" s="119" t="s">
        <v>12</v>
      </c>
      <c r="V10" s="120"/>
      <c r="W10" s="119" t="s">
        <v>52</v>
      </c>
      <c r="X10" s="120"/>
      <c r="Y10" s="118" t="s">
        <v>46</v>
      </c>
      <c r="Z10" s="117"/>
      <c r="AA10" s="118" t="s">
        <v>38</v>
      </c>
      <c r="AB10" s="117"/>
      <c r="AC10" s="118" t="s">
        <v>13</v>
      </c>
      <c r="AD10" s="117"/>
      <c r="AE10" s="116" t="s">
        <v>54</v>
      </c>
      <c r="AF10" s="117"/>
      <c r="AG10" s="116" t="s">
        <v>47</v>
      </c>
      <c r="AH10" s="117"/>
      <c r="AI10" s="116" t="s">
        <v>48</v>
      </c>
      <c r="AJ10" s="117"/>
      <c r="AK10" s="116" t="s">
        <v>49</v>
      </c>
      <c r="AL10" s="117"/>
      <c r="AM10" s="116" t="s">
        <v>50</v>
      </c>
      <c r="AN10" s="117"/>
      <c r="AO10" s="126" t="s">
        <v>14</v>
      </c>
      <c r="AP10" s="127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1805.8000000000002</v>
      </c>
      <c r="H12" s="51">
        <v>0</v>
      </c>
      <c r="I12" s="51">
        <v>1600.57</v>
      </c>
      <c r="J12" s="51">
        <v>407.61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1626.4780000000001</v>
      </c>
      <c r="Z12" s="51">
        <v>206.64</v>
      </c>
      <c r="AA12" s="51">
        <v>0</v>
      </c>
      <c r="AB12" s="51">
        <v>0</v>
      </c>
      <c r="AC12" s="51">
        <v>1397.5534107142857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6430.4014107142857</v>
      </c>
      <c r="AP12" s="52">
        <f>SUMIF($C$11:$AN$11,"I.Mad",C12:AN12)</f>
        <v>614.25</v>
      </c>
      <c r="AQ12" s="52">
        <f>SUM(AO12:AP12)</f>
        <v>7044.6514107142857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>
        <v>25</v>
      </c>
      <c r="H13" s="53" t="s">
        <v>20</v>
      </c>
      <c r="I13" s="53">
        <v>35</v>
      </c>
      <c r="J13" s="53">
        <v>29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>
        <v>26</v>
      </c>
      <c r="Z13" s="53">
        <v>8</v>
      </c>
      <c r="AA13" s="53" t="s">
        <v>20</v>
      </c>
      <c r="AB13" s="53" t="s">
        <v>20</v>
      </c>
      <c r="AC13" s="53">
        <v>14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100</v>
      </c>
      <c r="AP13" s="52">
        <f>SUMIF($C$11:$AN$11,"I.Mad",C13:AN13)</f>
        <v>37</v>
      </c>
      <c r="AQ13" s="52">
        <f>SUM(AO13:AP13)</f>
        <v>137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>
        <v>8</v>
      </c>
      <c r="H14" s="53" t="s">
        <v>20</v>
      </c>
      <c r="I14" s="53">
        <v>9</v>
      </c>
      <c r="J14" s="53">
        <v>19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>
        <v>7</v>
      </c>
      <c r="Z14" s="53" t="s">
        <v>67</v>
      </c>
      <c r="AA14" s="53" t="s">
        <v>20</v>
      </c>
      <c r="AB14" s="53" t="s">
        <v>20</v>
      </c>
      <c r="AC14" s="53">
        <v>5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29</v>
      </c>
      <c r="AP14" s="52">
        <f>SUMIF($C$11:$AN$11,"I.Mad",C14:AN14)</f>
        <v>19</v>
      </c>
      <c r="AQ14" s="52">
        <f>SUM(AO14:AP14)</f>
        <v>48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>
        <v>0</v>
      </c>
      <c r="H15" s="53" t="s">
        <v>20</v>
      </c>
      <c r="I15" s="53">
        <v>0</v>
      </c>
      <c r="J15" s="53">
        <v>2.1241988674925653E-2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>
        <v>7.5170669999999999</v>
      </c>
      <c r="Z15" s="53" t="s">
        <v>20</v>
      </c>
      <c r="AA15" s="53" t="s">
        <v>20</v>
      </c>
      <c r="AB15" s="53" t="s">
        <v>20</v>
      </c>
      <c r="AC15" s="53">
        <v>44.993316812963641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>
        <v>14.5</v>
      </c>
      <c r="H16" s="58" t="s">
        <v>20</v>
      </c>
      <c r="I16" s="58">
        <v>15</v>
      </c>
      <c r="J16" s="58">
        <v>15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115">
        <v>13</v>
      </c>
      <c r="Z16" s="115" t="s">
        <v>20</v>
      </c>
      <c r="AA16" s="58" t="s">
        <v>20</v>
      </c>
      <c r="AB16" s="58" t="s">
        <v>20</v>
      </c>
      <c r="AC16" s="58">
        <v>11.5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71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55">
        <v>0.66185649999999996</v>
      </c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0.66185649999999996</v>
      </c>
      <c r="AP25" s="52">
        <f t="shared" si="1"/>
        <v>0</v>
      </c>
      <c r="AQ25" s="55">
        <f>SUM(AO25:AP25)</f>
        <v>0.66185649999999996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71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>
        <v>2.4465892857142855</v>
      </c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2.4465892857142855</v>
      </c>
      <c r="AP32" s="52">
        <f t="shared" si="4"/>
        <v>0</v>
      </c>
      <c r="AQ32" s="55">
        <f t="shared" si="2"/>
        <v>2.4465892857142855</v>
      </c>
    </row>
    <row r="33" spans="2:43" ht="50.25" customHeight="1" x14ac:dyDescent="0.55000000000000004">
      <c r="B33" s="81" t="s">
        <v>60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61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57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59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63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62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55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64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1805.8000000000002</v>
      </c>
      <c r="H41" s="55">
        <f t="shared" si="8"/>
        <v>0</v>
      </c>
      <c r="I41" s="55">
        <f t="shared" si="8"/>
        <v>1600.57</v>
      </c>
      <c r="J41" s="55">
        <f t="shared" si="8"/>
        <v>407.61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1627.1398565000002</v>
      </c>
      <c r="Z41" s="55">
        <f t="shared" si="8"/>
        <v>206.64</v>
      </c>
      <c r="AA41" s="55">
        <f t="shared" si="8"/>
        <v>0</v>
      </c>
      <c r="AB41" s="55">
        <f t="shared" si="8"/>
        <v>0</v>
      </c>
      <c r="AC41" s="55">
        <f t="shared" si="8"/>
        <v>1400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6433.5098564999998</v>
      </c>
      <c r="AP41" s="55">
        <f>SUM(AP12,AP18,AP24:AP37)</f>
        <v>614.25</v>
      </c>
      <c r="AQ41" s="55">
        <f>SUM(AO41:AP41)</f>
        <v>7047.7598564999998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17.8</v>
      </c>
      <c r="H42" s="114"/>
      <c r="I42" s="57">
        <v>19.100000000000001</v>
      </c>
      <c r="J42" s="90"/>
      <c r="K42" s="57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15.8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0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2017-06-13T20:04:26Z</cp:lastPrinted>
  <dcterms:created xsi:type="dcterms:W3CDTF">2008-10-21T17:58:04Z</dcterms:created>
  <dcterms:modified xsi:type="dcterms:W3CDTF">2017-07-06T17:20:19Z</dcterms:modified>
</cp:coreProperties>
</file>