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300" windowWidth="20490" windowHeight="74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<sst xmlns="http://schemas.openxmlformats.org/spreadsheetml/2006/main" count="349" uniqueCount="68">
  <si>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</si>
  <si>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</si>
  <si>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</si>
  <si>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</si>
  <si>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</si>
  <si>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</si>
  <si>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</si>
  <si>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</si>
  <si>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</si>
  <si>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</si>
  <si>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</si>
  <si>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</si>
  <si>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</si>
  <si>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</si>
  <si>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</si>
  <si>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</si>
  <si>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</si>
  <si>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</si>
  <si>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</si>
  <si>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</si>
  <si>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</si>
  <si>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</si>
  <si>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</si>
  <si>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</si>
  <si>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</si>
  <si>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</si>
  <si>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</si>
  <si>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</si>
  <si>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</si>
  <si>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</si>
  <si>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</si>
  <si>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</si>
  <si>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</si>
  <si>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</si>
  <si>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</si>
  <si>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</si>
  <si>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</si>
  <si>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</si>
  <si>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</si>
  <si>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</si>
  <si>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</si>
  <si>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</si>
  <si>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</si>
  <si>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</si>
  <si>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</si>
  <si>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</si>
  <si>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</si>
  <si>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</si>
  <si>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</si>
  <si>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</si>
  <si>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</si>
  <si>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</si>
  <si>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</si>
  <si>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</si>
  <si>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</si>
  <si>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</si>
  <si>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</si>
  <si>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</si>
  <si>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</si>
  <si>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</si>
  <si>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</si>
  <si>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</si>
  <si>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PEZ AGUJA</t>
  </si>
  <si>
    <t>Callao, 08 de mayo del 2017</t>
  </si>
  <si>
    <t xml:space="preserve">        Fecha  : 07/05/2017</t>
  </si>
  <si>
    <t>S/M</t>
  </si>
  <si>
    <t>13.5 y 12.5</t>
  </si>
  <si>
    <t>12.5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</si>
</sst>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7" fontId="13" fillId="0" borderId="1" xfId="0" quotePrefix="1" applyNumberFormat="1" applyFont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Q36" sqref="Q3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8.85546875" style="2" customWidth="1"/>
    <col min="26" max="26" width="27.7109375" style="2" customWidth="1"/>
    <col min="27" max="27" width="26.5703125" style="2" bestFit="1" customWidth="1"/>
    <col min="28" max="28" width="37.140625" style="2" customWidth="1"/>
    <col min="29" max="29" width="34.85546875" style="2" bestFit="1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64</v>
      </c>
      <c r="AP8" s="124"/>
      <c r="AQ8" s="124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20" t="s">
        <v>4</v>
      </c>
      <c r="D10" s="117"/>
      <c r="E10" s="120" t="s">
        <v>5</v>
      </c>
      <c r="F10" s="117"/>
      <c r="G10" s="118" t="s">
        <v>6</v>
      </c>
      <c r="H10" s="119"/>
      <c r="I10" s="122" t="s">
        <v>45</v>
      </c>
      <c r="J10" s="122"/>
      <c r="K10" s="122" t="s">
        <v>7</v>
      </c>
      <c r="L10" s="122"/>
      <c r="M10" s="120" t="s">
        <v>8</v>
      </c>
      <c r="N10" s="121"/>
      <c r="O10" s="120" t="s">
        <v>9</v>
      </c>
      <c r="P10" s="121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53</v>
      </c>
      <c r="X10" s="119"/>
      <c r="Y10" s="120" t="s">
        <v>47</v>
      </c>
      <c r="Z10" s="117"/>
      <c r="AA10" s="118" t="s">
        <v>38</v>
      </c>
      <c r="AB10" s="119"/>
      <c r="AC10" s="118" t="s">
        <v>13</v>
      </c>
      <c r="AD10" s="119"/>
      <c r="AE10" s="116" t="s">
        <v>57</v>
      </c>
      <c r="AF10" s="117"/>
      <c r="AG10" s="116" t="s">
        <v>48</v>
      </c>
      <c r="AH10" s="117"/>
      <c r="AI10" s="116" t="s">
        <v>49</v>
      </c>
      <c r="AJ10" s="117"/>
      <c r="AK10" s="116" t="s">
        <v>50</v>
      </c>
      <c r="AL10" s="117"/>
      <c r="AM10" s="116" t="s">
        <v>51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1225</v>
      </c>
      <c r="G12" s="51">
        <v>5690.4549999999999</v>
      </c>
      <c r="H12" s="51">
        <v>5320.5299999999988</v>
      </c>
      <c r="I12" s="51">
        <v>10738.74</v>
      </c>
      <c r="J12" s="51">
        <v>7247.28</v>
      </c>
      <c r="K12" s="51">
        <v>1206.02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4600</v>
      </c>
      <c r="R12" s="51">
        <v>0</v>
      </c>
      <c r="S12" s="51">
        <v>3180</v>
      </c>
      <c r="T12" s="51">
        <v>0</v>
      </c>
      <c r="U12" s="51">
        <v>1765</v>
      </c>
      <c r="V12" s="51">
        <v>305</v>
      </c>
      <c r="W12" s="51">
        <v>6040</v>
      </c>
      <c r="X12" s="51">
        <v>80</v>
      </c>
      <c r="Y12" s="51">
        <v>5376.6951954496872</v>
      </c>
      <c r="Z12" s="51">
        <v>659.81500000000005</v>
      </c>
      <c r="AA12" s="51">
        <v>3410</v>
      </c>
      <c r="AB12" s="51">
        <v>0</v>
      </c>
      <c r="AC12" s="51">
        <v>10340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52346.910195449687</v>
      </c>
      <c r="AP12" s="52">
        <f>SUMIF($C$11:$AN$11,"I.Mad",C12:AN12)</f>
        <v>14837.624999999998</v>
      </c>
      <c r="AQ12" s="52">
        <f>SUM(AO12:AP12)</f>
        <v>67184.535195449687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36</v>
      </c>
      <c r="G13" s="53">
        <v>22</v>
      </c>
      <c r="H13" s="53">
        <v>89</v>
      </c>
      <c r="I13" s="53">
        <v>51</v>
      </c>
      <c r="J13" s="53">
        <v>125</v>
      </c>
      <c r="K13" s="53">
        <v>4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26</v>
      </c>
      <c r="R13" s="53" t="s">
        <v>20</v>
      </c>
      <c r="S13" s="53">
        <v>15</v>
      </c>
      <c r="T13" s="53" t="s">
        <v>20</v>
      </c>
      <c r="U13" s="53">
        <v>9</v>
      </c>
      <c r="V13" s="53">
        <v>9</v>
      </c>
      <c r="W13" s="53">
        <v>25</v>
      </c>
      <c r="X13" s="53">
        <v>2</v>
      </c>
      <c r="Y13" s="53">
        <v>53</v>
      </c>
      <c r="Z13" s="53">
        <v>12</v>
      </c>
      <c r="AA13" s="53">
        <v>11</v>
      </c>
      <c r="AB13" s="53" t="s">
        <v>20</v>
      </c>
      <c r="AC13" s="53">
        <v>29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245</v>
      </c>
      <c r="AP13" s="52">
        <f>SUMIF($C$11:$AN$11,"I.Mad",C13:AN13)</f>
        <v>273</v>
      </c>
      <c r="AQ13" s="52">
        <f>SUM(AO13:AP13)</f>
        <v>518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65</v>
      </c>
      <c r="G14" s="53">
        <v>5</v>
      </c>
      <c r="H14" s="53">
        <v>9</v>
      </c>
      <c r="I14" s="53">
        <v>9</v>
      </c>
      <c r="J14" s="53">
        <v>22</v>
      </c>
      <c r="K14" s="53">
        <v>2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10</v>
      </c>
      <c r="R14" s="53" t="s">
        <v>20</v>
      </c>
      <c r="S14" s="53">
        <v>8</v>
      </c>
      <c r="T14" s="53" t="s">
        <v>20</v>
      </c>
      <c r="U14" s="53">
        <v>1</v>
      </c>
      <c r="V14" s="53">
        <v>5</v>
      </c>
      <c r="W14" s="53">
        <v>7</v>
      </c>
      <c r="X14" s="53">
        <v>2</v>
      </c>
      <c r="Y14" s="53">
        <v>7</v>
      </c>
      <c r="Z14" s="53">
        <v>1</v>
      </c>
      <c r="AA14" s="53">
        <v>5</v>
      </c>
      <c r="AB14" s="53" t="s">
        <v>20</v>
      </c>
      <c r="AC14" s="53">
        <v>9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63</v>
      </c>
      <c r="AP14" s="52">
        <f>SUMIF($C$11:$AN$11,"I.Mad",C14:AN14)</f>
        <v>39</v>
      </c>
      <c r="AQ14" s="52">
        <f>SUM(AO14:AP14)</f>
        <v>102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10.649754163404602</v>
      </c>
      <c r="H15" s="53">
        <v>14.70082698109011</v>
      </c>
      <c r="I15" s="53">
        <v>2.1978628001392164</v>
      </c>
      <c r="J15" s="53">
        <v>2.6495325020480109</v>
      </c>
      <c r="K15" s="53">
        <v>9.1956091052915134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12.917410849995431</v>
      </c>
      <c r="R15" s="53" t="s">
        <v>20</v>
      </c>
      <c r="S15" s="53">
        <v>13.975502710153727</v>
      </c>
      <c r="T15" s="53" t="s">
        <v>20</v>
      </c>
      <c r="U15" s="53">
        <v>42.408376963350783</v>
      </c>
      <c r="V15" s="53">
        <v>38.51646678144197</v>
      </c>
      <c r="W15" s="53">
        <v>35.379871370762082</v>
      </c>
      <c r="X15" s="53">
        <v>53.089448508866994</v>
      </c>
      <c r="Y15" s="53">
        <v>16.860829290273738</v>
      </c>
      <c r="Z15" s="53">
        <v>55.428571428571431</v>
      </c>
      <c r="AA15" s="53">
        <v>23.823333805731334</v>
      </c>
      <c r="AB15" s="53" t="s">
        <v>20</v>
      </c>
      <c r="AC15" s="53">
        <v>22.925643080137657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</v>
      </c>
      <c r="H16" s="58">
        <v>14.5</v>
      </c>
      <c r="I16" s="58">
        <v>12.5</v>
      </c>
      <c r="J16" s="58">
        <v>13.5</v>
      </c>
      <c r="K16" s="58">
        <v>12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</v>
      </c>
      <c r="T16" s="58" t="s">
        <v>20</v>
      </c>
      <c r="U16" s="58">
        <v>12</v>
      </c>
      <c r="V16" s="58">
        <v>11.5</v>
      </c>
      <c r="W16" s="58">
        <v>12.5</v>
      </c>
      <c r="X16" s="58">
        <v>11.5</v>
      </c>
      <c r="Y16" s="58">
        <v>13</v>
      </c>
      <c r="Z16" s="58">
        <v>11.5</v>
      </c>
      <c r="AA16" s="128" t="s">
        <v>67</v>
      </c>
      <c r="AB16" s="58" t="s">
        <v>20</v>
      </c>
      <c r="AC16" s="128" t="s">
        <v>66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5"/>
      <c r="G25" s="55"/>
      <c r="H25" s="55"/>
      <c r="I25" s="55">
        <v>35.659999999999997</v>
      </c>
      <c r="J25" s="55">
        <v>9.18</v>
      </c>
      <c r="K25" s="55">
        <v>12.72</v>
      </c>
      <c r="L25" s="55"/>
      <c r="M25" s="55"/>
      <c r="N25" s="55"/>
      <c r="O25" s="55"/>
      <c r="P25" s="55"/>
      <c r="Q25" s="55">
        <v>18</v>
      </c>
      <c r="R25" s="71"/>
      <c r="S25" s="71"/>
      <c r="T25" s="71"/>
      <c r="U25" s="55"/>
      <c r="V25" s="71"/>
      <c r="W25" s="71"/>
      <c r="X25" s="71"/>
      <c r="Y25" s="55">
        <v>5.354804550313025</v>
      </c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71.734804550313015</v>
      </c>
      <c r="AP25" s="52">
        <f t="shared" si="1"/>
        <v>9.18</v>
      </c>
      <c r="AQ25" s="71">
        <f>SUM(AO25:AP25)</f>
        <v>80.914804550313022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>
        <f t="shared" ref="C38:AN38" si="5">+SUM(C12,C18,C24:C37)</f>
        <v>0</v>
      </c>
      <c r="D38" s="55">
        <f t="shared" si="5"/>
        <v>0</v>
      </c>
      <c r="E38" s="55">
        <f t="shared" si="5"/>
        <v>0</v>
      </c>
      <c r="F38" s="55">
        <f t="shared" si="5"/>
        <v>1225</v>
      </c>
      <c r="G38" s="55">
        <f t="shared" si="5"/>
        <v>5690.4549999999999</v>
      </c>
      <c r="H38" s="55">
        <f t="shared" si="5"/>
        <v>5320.5299999999988</v>
      </c>
      <c r="I38" s="55">
        <f>+SUM(I12,I18,I24:I37)</f>
        <v>10774.4</v>
      </c>
      <c r="J38" s="55">
        <f t="shared" si="5"/>
        <v>7256.46</v>
      </c>
      <c r="K38" s="55">
        <f>+SUM(K12,K18,K24:K37)</f>
        <v>1218.74</v>
      </c>
      <c r="L38" s="55">
        <f t="shared" si="5"/>
        <v>0</v>
      </c>
      <c r="M38" s="55">
        <f t="shared" si="5"/>
        <v>0</v>
      </c>
      <c r="N38" s="55">
        <f t="shared" si="5"/>
        <v>0</v>
      </c>
      <c r="O38" s="55">
        <f t="shared" si="5"/>
        <v>0</v>
      </c>
      <c r="P38" s="55">
        <f t="shared" si="5"/>
        <v>0</v>
      </c>
      <c r="Q38" s="55">
        <f>+SUM(Q12,Q18,Q24:Q37)</f>
        <v>4618</v>
      </c>
      <c r="R38" s="55">
        <f>+SUM(R12,R18,R24:R37)</f>
        <v>0</v>
      </c>
      <c r="S38" s="55">
        <f t="shared" si="5"/>
        <v>3180</v>
      </c>
      <c r="T38" s="55">
        <f t="shared" si="5"/>
        <v>0</v>
      </c>
      <c r="U38" s="55">
        <f t="shared" si="5"/>
        <v>1765</v>
      </c>
      <c r="V38" s="55">
        <f t="shared" si="5"/>
        <v>305</v>
      </c>
      <c r="W38" s="55">
        <f t="shared" si="5"/>
        <v>6040</v>
      </c>
      <c r="X38" s="55">
        <f t="shared" si="5"/>
        <v>80</v>
      </c>
      <c r="Y38" s="55">
        <f t="shared" si="5"/>
        <v>5382.05</v>
      </c>
      <c r="Z38" s="55">
        <f t="shared" si="5"/>
        <v>659.81500000000005</v>
      </c>
      <c r="AA38" s="55">
        <f t="shared" si="5"/>
        <v>3410</v>
      </c>
      <c r="AB38" s="55">
        <f t="shared" si="5"/>
        <v>0</v>
      </c>
      <c r="AC38" s="55">
        <f t="shared" si="5"/>
        <v>10340</v>
      </c>
      <c r="AD38" s="55">
        <f t="shared" si="5"/>
        <v>0</v>
      </c>
      <c r="AE38" s="55">
        <f t="shared" si="5"/>
        <v>0</v>
      </c>
      <c r="AF38" s="55">
        <f t="shared" si="5"/>
        <v>0</v>
      </c>
      <c r="AG38" s="55">
        <f>+SUM(AG12,AG18,AG24:AG37)</f>
        <v>0</v>
      </c>
      <c r="AH38" s="55">
        <f t="shared" si="5"/>
        <v>0</v>
      </c>
      <c r="AI38" s="55">
        <f t="shared" si="5"/>
        <v>0</v>
      </c>
      <c r="AJ38" s="55">
        <f t="shared" si="5"/>
        <v>0</v>
      </c>
      <c r="AK38" s="55">
        <f t="shared" si="5"/>
        <v>0</v>
      </c>
      <c r="AL38" s="55">
        <f t="shared" si="5"/>
        <v>0</v>
      </c>
      <c r="AM38" s="55">
        <f t="shared" si="5"/>
        <v>0</v>
      </c>
      <c r="AN38" s="55">
        <f t="shared" si="5"/>
        <v>0</v>
      </c>
      <c r="AO38" s="55">
        <f>SUM(AO12,AO18,AO24:AO37)</f>
        <v>52418.644999999997</v>
      </c>
      <c r="AP38" s="55">
        <f>SUM(AP12,AP18,AP24:AP37)</f>
        <v>14846.804999999998</v>
      </c>
      <c r="AQ38" s="55">
        <f>SUM(AO38:AP38)</f>
        <v>67265.45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19.100000000000001</v>
      </c>
      <c r="H39" s="57"/>
      <c r="I39" s="57">
        <v>21.4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17.100000000000001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2017-05-08T17:22:55Z</dcterms:modified>
</cp:coreProperties>
</file>