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<sst xmlns="http://schemas.openxmlformats.org/spreadsheetml/2006/main" count="401" uniqueCount="69">
  <si>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</si>
  <si>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</si>
  <si>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</si>
  <si>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</si>
  <si>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</si>
  <si>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</si>
  <si>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</si>
  <si>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</si>
  <si>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</si>
  <si>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</si>
  <si>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</si>
  <si>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</si>
  <si>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</si>
  <si>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</si>
  <si>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</si>
  <si>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</si>
  <si>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</si>
  <si>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</si>
  <si>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</si>
  <si>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</si>
  <si>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</si>
  <si>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</si>
  <si>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</si>
  <si>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</si>
  <si>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</si>
  <si>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</si>
  <si>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</si>
  <si>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</si>
  <si>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</si>
  <si>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</si>
  <si>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</si>
  <si>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</si>
  <si>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</si>
  <si>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</si>
  <si>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</si>
  <si>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</si>
  <si>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</si>
  <si>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</si>
  <si>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</si>
  <si>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</si>
  <si>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</si>
  <si>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</si>
  <si>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</si>
  <si>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</si>
  <si>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</si>
  <si>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</si>
  <si>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</si>
  <si>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</si>
  <si>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</si>
  <si>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</si>
  <si>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</si>
  <si>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</si>
  <si>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</si>
  <si>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</si>
  <si>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</si>
  <si>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</si>
  <si>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</si>
  <si>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</si>
  <si>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</si>
  <si>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</si>
  <si>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</si>
  <si>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</si>
  <si>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</si>
  <si>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</si>
  <si>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</si>
  <si>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</si>
  <si>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>Callao, 08 de mayo del 2022</t>
  </si>
  <si>
    <t xml:space="preserve">        Fecha  : 07/05/2023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</si>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</sst>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D1" zoomScale="23" zoomScaleNormal="23" workbookViewId="0">
      <selection activeCell="AY14" sqref="AY13:AY14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3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68.775000000000006</v>
      </c>
      <c r="AL12" s="24">
        <v>11.904999999999999</v>
      </c>
      <c r="AM12" s="24">
        <v>237.36500000000001</v>
      </c>
      <c r="AN12" s="24">
        <v>127.63435602514379</v>
      </c>
      <c r="AO12" s="24">
        <f>SUMIF($C$11:$AN$11,"Ind",C12:AN12)</f>
        <v>306.14</v>
      </c>
      <c r="AP12" s="24">
        <f>SUMIF($C$11:$AN$11,"I.Mad",C12:AN12)</f>
        <v>139.53935602514377</v>
      </c>
      <c r="AQ12" s="24">
        <f>SUM(AO12:AP12)</f>
        <v>445.67935602514376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>
        <v>9</v>
      </c>
      <c r="AL13" s="24">
        <v>1</v>
      </c>
      <c r="AM13" s="24">
        <v>9</v>
      </c>
      <c r="AN13" s="24">
        <v>5</v>
      </c>
      <c r="AO13" s="24">
        <f>SUMIF($C$11:$AN$11,"Ind*",C13:AN13)</f>
        <v>18</v>
      </c>
      <c r="AP13" s="24">
        <f>SUMIF($C$11:$AN$11,"I.Mad",C13:AN13)</f>
        <v>6</v>
      </c>
      <c r="AQ13" s="24">
        <f>SUM(AO13:AP13)</f>
        <v>24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>
        <v>3</v>
      </c>
      <c r="AL14" s="24" t="s">
        <v>68</v>
      </c>
      <c r="AM14" s="24">
        <v>2</v>
      </c>
      <c r="AN14" s="24">
        <v>3</v>
      </c>
      <c r="AO14" s="24">
        <f>SUMIF($C$11:$AN$11,"Ind*",C14:AN14)</f>
        <v>5</v>
      </c>
      <c r="AP14" s="24">
        <f>SUMIF($C$11:$AN$11,"I.Mad",C14:AN14)</f>
        <v>3</v>
      </c>
      <c r="AQ14" s="24">
        <f>SUM(AO14:AP14)</f>
        <v>8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>
        <v>94.767591490368829</v>
      </c>
      <c r="AL15" s="24" t="s">
        <v>33</v>
      </c>
      <c r="AM15" s="24">
        <v>84.279049344645372</v>
      </c>
      <c r="AN15" s="24">
        <v>92.92390757818859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>
        <v>10.5</v>
      </c>
      <c r="AL16" s="27" t="s">
        <v>33</v>
      </c>
      <c r="AM16" s="27">
        <v>11</v>
      </c>
      <c r="AN16" s="27">
        <v>10.5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68.775000000000006</v>
      </c>
      <c r="AL41" s="33">
        <f t="shared" si="3"/>
        <v>11.904999999999999</v>
      </c>
      <c r="AM41" s="33">
        <f t="shared" si="3"/>
        <v>237.36500000000001</v>
      </c>
      <c r="AN41" s="33">
        <f>+SUM(AN24:AN40,AN18,AN12)</f>
        <v>127.63435602514379</v>
      </c>
      <c r="AO41" s="33">
        <f>SUM(AO12,AO18,AO24:AO37)</f>
        <v>306.14</v>
      </c>
      <c r="AP41" s="33">
        <f>SUM(AP12,AP18,AP24:AP37)</f>
        <v>139.53935602514377</v>
      </c>
      <c r="AQ41" s="33">
        <f t="shared" si="2"/>
        <v>445.67935602514376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>
        <v>21.8</v>
      </c>
      <c r="H42" s="27"/>
      <c r="I42" s="27">
        <v>22.6</v>
      </c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2023-05-08T22:30:36Z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