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<sst xmlns="http://schemas.openxmlformats.org/spreadsheetml/2006/main" count="400" uniqueCount="68">
  <si>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</si>
  <si>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</si>
  <si>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</si>
  <si>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</si>
  <si>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</si>
  <si>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</si>
  <si>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</si>
  <si>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</si>
  <si>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</si>
  <si>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</si>
  <si>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</si>
  <si>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</si>
  <si>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</si>
  <si>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</si>
  <si>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</si>
  <si>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</si>
  <si>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</si>
  <si>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</si>
  <si>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</si>
  <si>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</si>
  <si>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</si>
  <si>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</si>
  <si>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</si>
  <si>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</si>
  <si>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</si>
  <si>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</si>
  <si>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</si>
  <si>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</si>
  <si>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</si>
  <si>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</si>
  <si>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</si>
  <si>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</si>
  <si>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</si>
  <si>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</si>
  <si>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</si>
  <si>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</si>
  <si>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</si>
  <si>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</si>
  <si>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</si>
  <si>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</si>
  <si>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</si>
  <si>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</si>
  <si>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</si>
  <si>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</si>
  <si>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</si>
  <si>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</si>
  <si>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</si>
  <si>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</si>
  <si>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</si>
  <si>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</si>
  <si>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</si>
  <si>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</si>
  <si>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</si>
  <si>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</si>
  <si>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</si>
  <si>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</si>
  <si>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</si>
  <si>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</si>
  <si>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</si>
  <si>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</si>
  <si>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</si>
  <si>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</si>
  <si>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</si>
  <si>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 011-2011-PRODUCE,  R.M.N°057-2011-PRODUCE</t>
  </si>
  <si>
    <t xml:space="preserve"> R.M.N°279-2010-PRODUCE ,</t>
  </si>
  <si>
    <t xml:space="preserve">        Fecha  : 08/03/2011</t>
  </si>
  <si>
    <t>Callao, 09 de  Marzo del 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</si>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</sst>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F1">
      <selection activeCell="AU29" sqref="AU29"/>
    </sheetView>
  </sheetViews>
  <sheetFormatPr defaultColWidth="11.421875" defaultRowHeight="12.75"/>
  <cols>
    <col min="2" max="2" width="20.00390625" style="0" customWidth="1"/>
    <col min="3" max="3" width="9.0039062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281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8.140625" style="0" customWidth="1"/>
    <col min="32" max="32" width="5.57421875" style="0" customWidth="1"/>
    <col min="33" max="33" width="7.140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9.00390625" style="0" customWidth="1"/>
    <col min="38" max="38" width="7.421875" style="0" customWidth="1"/>
    <col min="39" max="39" width="8.8515625" style="0" customWidth="1"/>
    <col min="40" max="40" width="8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65</v>
      </c>
      <c r="AP6" s="82"/>
      <c r="AQ6" s="92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230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976</v>
      </c>
      <c r="AL10" s="28">
        <v>30</v>
      </c>
      <c r="AM10" s="28">
        <v>2103</v>
      </c>
      <c r="AN10" s="28">
        <v>227</v>
      </c>
      <c r="AO10" s="28">
        <f>SUMIF($C$9:$AN$9,"Ind",C10:AN10)</f>
        <v>3309</v>
      </c>
      <c r="AP10" s="28">
        <f>SUMIF($C$9:$AN$9,"I.Mad",C10:AN10)</f>
        <v>257</v>
      </c>
      <c r="AQ10" s="28">
        <f>SUM(AO10:AP10)</f>
        <v>3566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28</v>
      </c>
      <c r="AL11" s="30">
        <v>1</v>
      </c>
      <c r="AM11" s="30">
        <v>56</v>
      </c>
      <c r="AN11" s="30">
        <v>14</v>
      </c>
      <c r="AO11" s="28">
        <f>SUMIF($C$9:$AN$9,"Ind",C11:AN11)</f>
        <v>85</v>
      </c>
      <c r="AP11" s="28">
        <f>SUMIF($C$9:$AN$9,"I.Mad",C11:AN11)</f>
        <v>15</v>
      </c>
      <c r="AQ11" s="28">
        <f>SUM(AO11:AP11)</f>
        <v>100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28" t="s">
        <v>67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9</v>
      </c>
      <c r="AL12" s="28" t="s">
        <v>67</v>
      </c>
      <c r="AM12" s="30">
        <v>16</v>
      </c>
      <c r="AN12" s="28" t="s">
        <v>67</v>
      </c>
      <c r="AO12" s="28">
        <f>SUMIF($C$9:$AN$9,"Ind",C12:AN12)</f>
        <v>25</v>
      </c>
      <c r="AP12" s="28">
        <f>SUMIF($C$9:$AN$9,"I.Mad",C12:AN12)</f>
        <v>0</v>
      </c>
      <c r="AQ12" s="28">
        <f>SUM(AO12:AP12)</f>
        <v>25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36</v>
      </c>
      <c r="AL13" s="30" t="s">
        <v>29</v>
      </c>
      <c r="AM13" s="28">
        <v>14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>
        <v>12</v>
      </c>
      <c r="AL14" s="60" t="s">
        <v>29</v>
      </c>
      <c r="AM14" s="60">
        <v>13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>
        <v>592</v>
      </c>
      <c r="D22" s="55"/>
      <c r="E22" s="55"/>
      <c r="F22" s="55"/>
      <c r="G22" s="55"/>
      <c r="H22" s="55"/>
      <c r="I22" s="55">
        <v>387</v>
      </c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592</v>
      </c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1571</v>
      </c>
      <c r="AP22" s="28">
        <f aca="true" t="shared" si="1" ref="AP22:AP35">SUMIF($C$9:$AN$9,"I.Mad",C22:AN22)</f>
        <v>0</v>
      </c>
      <c r="AQ22" s="28">
        <f aca="true" t="shared" si="2" ref="AQ22:AQ35">SUM(AO22:AP22)</f>
        <v>1571</v>
      </c>
    </row>
    <row r="23" spans="2:43" ht="20.25">
      <c r="B23" s="58" t="s">
        <v>39</v>
      </c>
      <c r="C23" s="55">
        <v>108</v>
      </c>
      <c r="D23" s="55"/>
      <c r="E23" s="55"/>
      <c r="F23" s="55"/>
      <c r="G23" s="55"/>
      <c r="H23" s="55"/>
      <c r="I23" s="55">
        <v>311</v>
      </c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263</v>
      </c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682</v>
      </c>
      <c r="AP23" s="28">
        <f t="shared" si="1"/>
        <v>0</v>
      </c>
      <c r="AQ23" s="28">
        <f t="shared" si="2"/>
        <v>682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>
        <v>8</v>
      </c>
      <c r="AL28" s="30"/>
      <c r="AM28" s="30"/>
      <c r="AN28" s="30"/>
      <c r="AO28" s="28">
        <f t="shared" si="0"/>
        <v>8</v>
      </c>
      <c r="AP28" s="28">
        <f t="shared" si="1"/>
        <v>0</v>
      </c>
      <c r="AQ28" s="28">
        <f t="shared" si="2"/>
        <v>8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>
        <v>2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2</v>
      </c>
      <c r="AP32" s="28">
        <f t="shared" si="1"/>
        <v>0</v>
      </c>
      <c r="AQ32" s="28">
        <f t="shared" si="2"/>
        <v>2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700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700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855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230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984</v>
      </c>
      <c r="AL36" s="28">
        <f t="shared" si="3"/>
        <v>30</v>
      </c>
      <c r="AM36" s="28">
        <f t="shared" si="3"/>
        <v>2103</v>
      </c>
      <c r="AN36" s="28">
        <f t="shared" si="3"/>
        <v>227</v>
      </c>
      <c r="AO36" s="28">
        <f>SUM(AO10,AO16,AO22:AO35)</f>
        <v>5572</v>
      </c>
      <c r="AP36" s="28">
        <f>SUM(AP10,AP16,AP22:AP35)</f>
        <v>257</v>
      </c>
      <c r="AQ36" s="28">
        <f>SUM(AO36:AP36)</f>
        <v>5829</v>
      </c>
    </row>
    <row r="37" spans="2:43" ht="22.5" customHeight="1">
      <c r="B37" s="27" t="s">
        <v>53</v>
      </c>
      <c r="C37" s="63">
        <v>23.3</v>
      </c>
      <c r="D37" s="63"/>
      <c r="E37" s="63"/>
      <c r="F37" s="63"/>
      <c r="G37" s="63">
        <v>17.9</v>
      </c>
      <c r="H37" s="63"/>
      <c r="I37" s="63">
        <v>21.8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16.8</v>
      </c>
      <c r="V37" s="63"/>
      <c r="W37" s="63"/>
      <c r="X37" s="63"/>
      <c r="Y37" s="63">
        <v>15.9</v>
      </c>
      <c r="Z37" s="63"/>
      <c r="AA37" s="63"/>
      <c r="AB37" s="63"/>
      <c r="AC37" s="63">
        <v>22.4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16.1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2011-03-09T18:31:45Z</dcterms:modified>
  <cp:category/>
  <cp:version/>
  <cp:contentType/>
  <cp:contentStatus/>
</cp:coreProperties>
</file>