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302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<sst xmlns="http://schemas.openxmlformats.org/spreadsheetml/2006/main" count="343" uniqueCount="66">
  <si>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</si>
  <si>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</si>
  <si>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</si>
  <si>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</si>
  <si>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</si>
  <si>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</si>
  <si>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</si>
  <si>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</si>
  <si>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</si>
  <si>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</si>
  <si>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</si>
  <si>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</si>
  <si>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</si>
  <si>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</si>
  <si>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</si>
  <si>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</si>
  <si>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</si>
  <si>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</si>
  <si>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</si>
  <si>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</si>
  <si>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</si>
  <si>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</si>
  <si>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</si>
  <si>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</si>
  <si>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</si>
  <si>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</si>
  <si>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</si>
  <si>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</si>
  <si>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</si>
  <si>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</si>
  <si>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</si>
  <si>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</si>
  <si>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</si>
  <si>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</si>
  <si>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</si>
  <si>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</si>
  <si>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</si>
  <si>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</si>
  <si>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</si>
  <si>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</si>
  <si>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</si>
  <si>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</si>
  <si>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</si>
  <si>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</si>
  <si>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</si>
  <si>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</si>
  <si>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</si>
  <si>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</si>
  <si>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</si>
  <si>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</si>
  <si>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</si>
  <si>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</si>
  <si>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</si>
  <si>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</si>
  <si>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</si>
  <si>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</si>
  <si>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</si>
  <si>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</si>
  <si>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</si>
  <si>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</si>
  <si>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ATUN</t>
  </si>
  <si>
    <t>CALAMAR</t>
  </si>
  <si>
    <t>S/M</t>
  </si>
  <si>
    <t xml:space="preserve">        Fecha  : 08/07/2016</t>
  </si>
  <si>
    <t>Callao, 11 de julio del 2016</t>
  </si>
  <si>
    <t>R.M.N°427-2015-PRODUCE,R.M.N°228-2016-PRODUCE,R.M.N°238-2016-PRODUCE,R.M.N°242-2016-PRODUCE,R.M.N°249-2016-PRODUCE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</si>
</sst>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B21" sqref="AB21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45</v>
      </c>
    </row>
    <row r="2" spans="2:48" ht="30" x14ac:dyDescent="0.4">
      <c r="B2" s="95" t="s">
        <v>46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1" t="s">
        <v>44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41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38</v>
      </c>
      <c r="AN6" s="122"/>
      <c r="AO6" s="122"/>
      <c r="AP6" s="122"/>
      <c r="AQ6" s="122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3"/>
      <c r="AP7" s="123"/>
      <c r="AQ7" s="123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63</v>
      </c>
      <c r="AP8" s="122"/>
      <c r="AQ8" s="122"/>
    </row>
    <row r="9" spans="2:48" ht="21.75" customHeight="1" x14ac:dyDescent="0.4">
      <c r="B9" s="15" t="s">
        <v>2</v>
      </c>
      <c r="C9" s="12" t="s">
        <v>65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8" t="s">
        <v>4</v>
      </c>
      <c r="D10" s="115"/>
      <c r="E10" s="118" t="s">
        <v>5</v>
      </c>
      <c r="F10" s="115"/>
      <c r="G10" s="116" t="s">
        <v>6</v>
      </c>
      <c r="H10" s="117"/>
      <c r="I10" s="120" t="s">
        <v>47</v>
      </c>
      <c r="J10" s="120"/>
      <c r="K10" s="120" t="s">
        <v>7</v>
      </c>
      <c r="L10" s="120"/>
      <c r="M10" s="118" t="s">
        <v>8</v>
      </c>
      <c r="N10" s="119"/>
      <c r="O10" s="118" t="s">
        <v>9</v>
      </c>
      <c r="P10" s="119"/>
      <c r="Q10" s="116" t="s">
        <v>10</v>
      </c>
      <c r="R10" s="117"/>
      <c r="S10" s="116" t="s">
        <v>11</v>
      </c>
      <c r="T10" s="117"/>
      <c r="U10" s="116" t="s">
        <v>12</v>
      </c>
      <c r="V10" s="117"/>
      <c r="W10" s="116" t="s">
        <v>57</v>
      </c>
      <c r="X10" s="117"/>
      <c r="Y10" s="118" t="s">
        <v>50</v>
      </c>
      <c r="Z10" s="115"/>
      <c r="AA10" s="116" t="s">
        <v>39</v>
      </c>
      <c r="AB10" s="117"/>
      <c r="AC10" s="116" t="s">
        <v>13</v>
      </c>
      <c r="AD10" s="117"/>
      <c r="AE10" s="114" t="s">
        <v>51</v>
      </c>
      <c r="AF10" s="115"/>
      <c r="AG10" s="114" t="s">
        <v>52</v>
      </c>
      <c r="AH10" s="115"/>
      <c r="AI10" s="114" t="s">
        <v>53</v>
      </c>
      <c r="AJ10" s="115"/>
      <c r="AK10" s="114" t="s">
        <v>54</v>
      </c>
      <c r="AL10" s="115"/>
      <c r="AM10" s="114" t="s">
        <v>55</v>
      </c>
      <c r="AN10" s="115"/>
      <c r="AO10" s="124" t="s">
        <v>14</v>
      </c>
      <c r="AP10" s="125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1840</v>
      </c>
      <c r="G12" s="53">
        <v>8763.01</v>
      </c>
      <c r="H12" s="53">
        <v>136.72499999999999</v>
      </c>
      <c r="I12" s="53">
        <v>4396</v>
      </c>
      <c r="J12" s="53">
        <v>5521</v>
      </c>
      <c r="K12" s="53">
        <v>928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462.56200000000001</v>
      </c>
      <c r="R12" s="53">
        <v>69.346000000000004</v>
      </c>
      <c r="S12" s="53">
        <v>210</v>
      </c>
      <c r="T12" s="53">
        <v>371</v>
      </c>
      <c r="U12" s="53">
        <v>577.72500000000002</v>
      </c>
      <c r="V12" s="53">
        <v>45</v>
      </c>
      <c r="W12" s="53">
        <v>2180.75</v>
      </c>
      <c r="X12" s="53">
        <v>140</v>
      </c>
      <c r="Y12" s="53">
        <v>2790.8859684315626</v>
      </c>
      <c r="Z12" s="53">
        <v>697.68016629590863</v>
      </c>
      <c r="AA12" s="53">
        <v>1783.0619999999999</v>
      </c>
      <c r="AB12" s="53">
        <v>0</v>
      </c>
      <c r="AC12" s="53">
        <v>7449.31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29541.304968431559</v>
      </c>
      <c r="AP12" s="54">
        <f>SUMIF($C$11:$AN$11,"I.Mad",C12:AN12)</f>
        <v>8820.7511662959078</v>
      </c>
      <c r="AQ12" s="54">
        <f>SUM(AO12:AP12)</f>
        <v>38362.056134727463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>
        <v>34</v>
      </c>
      <c r="G13" s="55">
        <v>29</v>
      </c>
      <c r="H13" s="55">
        <v>3</v>
      </c>
      <c r="I13" s="55">
        <v>56</v>
      </c>
      <c r="J13" s="55">
        <v>134</v>
      </c>
      <c r="K13" s="55">
        <v>7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13</v>
      </c>
      <c r="R13" s="55">
        <v>3</v>
      </c>
      <c r="S13" s="55">
        <v>2</v>
      </c>
      <c r="T13" s="55">
        <v>16</v>
      </c>
      <c r="U13" s="55">
        <v>4</v>
      </c>
      <c r="V13" s="55">
        <v>2</v>
      </c>
      <c r="W13" s="55">
        <v>35</v>
      </c>
      <c r="X13" s="55">
        <v>4</v>
      </c>
      <c r="Y13" s="55">
        <v>37</v>
      </c>
      <c r="Z13" s="55">
        <v>24</v>
      </c>
      <c r="AA13" s="55">
        <v>8</v>
      </c>
      <c r="AB13" s="55" t="s">
        <v>20</v>
      </c>
      <c r="AC13" s="55">
        <v>28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219</v>
      </c>
      <c r="AP13" s="54">
        <f>SUMIF($C$11:$AN$11,"I.Mad",C13:AN13)</f>
        <v>220</v>
      </c>
      <c r="AQ13" s="54">
        <f>SUM(AO13:AP13)</f>
        <v>439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>
        <v>9</v>
      </c>
      <c r="G14" s="55">
        <v>10</v>
      </c>
      <c r="H14" s="55">
        <v>2</v>
      </c>
      <c r="I14" s="55">
        <v>5</v>
      </c>
      <c r="J14" s="55">
        <v>21</v>
      </c>
      <c r="K14" s="55">
        <v>6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6</v>
      </c>
      <c r="R14" s="55">
        <v>3</v>
      </c>
      <c r="S14" s="55" t="s">
        <v>62</v>
      </c>
      <c r="T14" s="55">
        <v>8</v>
      </c>
      <c r="U14" s="55">
        <v>2</v>
      </c>
      <c r="V14" s="55">
        <v>1</v>
      </c>
      <c r="W14" s="55">
        <v>10</v>
      </c>
      <c r="X14" s="55" t="s">
        <v>62</v>
      </c>
      <c r="Y14" s="55">
        <v>4</v>
      </c>
      <c r="Z14" s="55">
        <v>6</v>
      </c>
      <c r="AA14" s="55">
        <v>4</v>
      </c>
      <c r="AB14" s="55" t="s">
        <v>20</v>
      </c>
      <c r="AC14" s="55">
        <v>8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55</v>
      </c>
      <c r="AP14" s="54">
        <f>SUMIF($C$11:$AN$11,"I.Mad",C14:AN14)</f>
        <v>50</v>
      </c>
      <c r="AQ14" s="54">
        <f>SUM(AO14:AP14)</f>
        <v>105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>
        <v>1.8146749139684477</v>
      </c>
      <c r="G15" s="55">
        <v>3.6544544891475041</v>
      </c>
      <c r="H15" s="55">
        <v>2.5465342487418012</v>
      </c>
      <c r="I15" s="55">
        <v>2.2821858904282717</v>
      </c>
      <c r="J15" s="55">
        <v>3.1666638647914778</v>
      </c>
      <c r="K15" s="55">
        <v>4.1071020086647225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0.43091513701432271</v>
      </c>
      <c r="R15" s="55">
        <v>0.44139720988986536</v>
      </c>
      <c r="S15" s="55" t="s">
        <v>20</v>
      </c>
      <c r="T15" s="55">
        <v>0</v>
      </c>
      <c r="U15" s="55">
        <v>4.4740927162091877</v>
      </c>
      <c r="V15" s="55">
        <v>0</v>
      </c>
      <c r="W15" s="55">
        <v>0.14749194043700781</v>
      </c>
      <c r="X15" s="55" t="s">
        <v>20</v>
      </c>
      <c r="Y15" s="55">
        <v>0</v>
      </c>
      <c r="Z15" s="55">
        <v>0</v>
      </c>
      <c r="AA15" s="55">
        <v>0.21703316562071528</v>
      </c>
      <c r="AB15" s="55" t="s">
        <v>20</v>
      </c>
      <c r="AC15" s="55">
        <v>0.62313021666156632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>
        <v>13.5</v>
      </c>
      <c r="G16" s="61">
        <v>14</v>
      </c>
      <c r="H16" s="61">
        <v>14</v>
      </c>
      <c r="I16" s="61">
        <v>14.5</v>
      </c>
      <c r="J16" s="61">
        <v>14.5</v>
      </c>
      <c r="K16" s="61">
        <v>14.5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>
        <v>14</v>
      </c>
      <c r="R16" s="61">
        <v>14</v>
      </c>
      <c r="S16" s="61" t="s">
        <v>20</v>
      </c>
      <c r="T16" s="61">
        <v>14</v>
      </c>
      <c r="U16" s="61">
        <v>14.5</v>
      </c>
      <c r="V16" s="61">
        <v>14</v>
      </c>
      <c r="W16" s="61">
        <v>14</v>
      </c>
      <c r="X16" s="61" t="s">
        <v>20</v>
      </c>
      <c r="Y16" s="61">
        <v>14</v>
      </c>
      <c r="Z16" s="61">
        <v>13.5</v>
      </c>
      <c r="AA16" s="61">
        <v>13</v>
      </c>
      <c r="AB16" s="61" t="s">
        <v>20</v>
      </c>
      <c r="AC16" s="61">
        <v>13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113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58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74"/>
      <c r="AL24" s="58"/>
      <c r="AM24" s="74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>
        <v>5</v>
      </c>
      <c r="J25" s="58">
        <v>7</v>
      </c>
      <c r="K25" s="58">
        <v>4</v>
      </c>
      <c r="L25" s="58"/>
      <c r="M25" s="58"/>
      <c r="N25" s="58"/>
      <c r="O25" s="58"/>
      <c r="P25" s="58"/>
      <c r="Q25" s="58">
        <v>2.4381455556417069</v>
      </c>
      <c r="R25" s="74">
        <v>0.65405196595767867</v>
      </c>
      <c r="S25" s="58"/>
      <c r="T25" s="58"/>
      <c r="U25" s="74">
        <v>12.275</v>
      </c>
      <c r="V25" s="58"/>
      <c r="W25" s="58">
        <v>109.24999999999999</v>
      </c>
      <c r="X25" s="58"/>
      <c r="Y25" s="58">
        <v>39.684031568437454</v>
      </c>
      <c r="Z25" s="58">
        <v>8.6048337040914351</v>
      </c>
      <c r="AA25" s="58">
        <v>16.937999999999999</v>
      </c>
      <c r="AB25" s="58"/>
      <c r="AC25" s="58">
        <v>20.69</v>
      </c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210.27517712407914</v>
      </c>
      <c r="AP25" s="54">
        <f t="shared" ref="AP25:AP37" si="2">SUMIF($C$11:$AN$11,"I.Mad",C25:AN25)</f>
        <v>16.258885670049114</v>
      </c>
      <c r="AQ25" s="58">
        <f>SUM(AO25:AP25)</f>
        <v>226.53406279412826</v>
      </c>
      <c r="AT25" s="20"/>
      <c r="AU25" s="20"/>
      <c r="AV25" s="20"/>
    </row>
    <row r="26" spans="2:48" ht="50.25" customHeight="1" x14ac:dyDescent="0.55000000000000004">
      <c r="B26" s="86" t="s">
        <v>43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56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61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74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74"/>
      <c r="AL29" s="58"/>
      <c r="AM29" s="74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31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32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59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48</v>
      </c>
      <c r="C33" s="58"/>
      <c r="D33" s="58"/>
      <c r="E33" s="58"/>
      <c r="F33" s="58"/>
      <c r="G33" s="58"/>
      <c r="H33" s="58"/>
      <c r="I33" s="74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33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34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60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49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35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1840</v>
      </c>
      <c r="G38" s="58">
        <f t="shared" si="3"/>
        <v>8763.01</v>
      </c>
      <c r="H38" s="58">
        <f t="shared" si="3"/>
        <v>136.72499999999999</v>
      </c>
      <c r="I38" s="58">
        <f t="shared" si="3"/>
        <v>4401</v>
      </c>
      <c r="J38" s="58">
        <f t="shared" si="3"/>
        <v>5528</v>
      </c>
      <c r="K38" s="58">
        <f t="shared" si="3"/>
        <v>932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465.00014555564172</v>
      </c>
      <c r="R38" s="58">
        <f t="shared" si="3"/>
        <v>70.000051965957681</v>
      </c>
      <c r="S38" s="58">
        <f>+SUM(S12,S18,S24:S37)</f>
        <v>210</v>
      </c>
      <c r="T38" s="58">
        <f t="shared" si="3"/>
        <v>371</v>
      </c>
      <c r="U38" s="58">
        <f>+SUM(U12,U18,U24:U37)</f>
        <v>590</v>
      </c>
      <c r="V38" s="58">
        <f t="shared" si="3"/>
        <v>45</v>
      </c>
      <c r="W38" s="58">
        <f t="shared" si="3"/>
        <v>2290</v>
      </c>
      <c r="X38" s="58">
        <f t="shared" si="3"/>
        <v>140</v>
      </c>
      <c r="Y38" s="58">
        <f>+SUM(Y12,Y18,Y24:Y37)</f>
        <v>2830.57</v>
      </c>
      <c r="Z38" s="58">
        <f>+SUM(Z12,Z18,Z24:Z37)</f>
        <v>706.28500000000008</v>
      </c>
      <c r="AA38" s="58">
        <f>+SUM(AA12,AA18,AA24:AA37)</f>
        <v>1800</v>
      </c>
      <c r="AB38" s="58">
        <f t="shared" ref="AB38:AN38" si="4">+SUM(AB12,AB18,AB24:AB37)</f>
        <v>0</v>
      </c>
      <c r="AC38" s="58">
        <f>+SUM(AC12,AC18,AC24:AC37)</f>
        <v>7470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29751.580145555639</v>
      </c>
      <c r="AP38" s="58">
        <f>SUM(AP12,AP18,AP24:AP37)</f>
        <v>8837.0100519659572</v>
      </c>
      <c r="AQ38" s="58">
        <f>SUM(AO38:AP38)</f>
        <v>38588.590197521597</v>
      </c>
    </row>
    <row r="39" spans="2:43" ht="50.25" customHeight="1" x14ac:dyDescent="0.55000000000000004">
      <c r="B39" s="83" t="s">
        <v>40</v>
      </c>
      <c r="C39" s="25"/>
      <c r="D39" s="25"/>
      <c r="E39" s="25"/>
      <c r="F39" s="60"/>
      <c r="G39" s="60">
        <v>17.3</v>
      </c>
      <c r="H39" s="60"/>
      <c r="I39" s="93">
        <v>18.3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15.7</v>
      </c>
      <c r="AN39" s="60"/>
      <c r="AO39" s="26"/>
      <c r="AP39" s="26"/>
      <c r="AQ39" s="9"/>
    </row>
    <row r="40" spans="2:43" x14ac:dyDescent="0.35">
      <c r="B40" s="21" t="s">
        <v>36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42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37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58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2016-03-21T17:31:02Z</cp:lastPrinted>
  <dcterms:created xsi:type="dcterms:W3CDTF">2008-10-21T17:58:04Z</dcterms:created>
  <dcterms:modified xsi:type="dcterms:W3CDTF">2016-07-11T19:07:35Z</dcterms:modified>
</cp:coreProperties>
</file>