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<sst xmlns="http://schemas.openxmlformats.org/spreadsheetml/2006/main" count="356" uniqueCount="69">
  <si>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</si>
  <si>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</si>
  <si>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</si>
  <si>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</si>
  <si>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</si>
  <si>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</si>
  <si>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</si>
  <si>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</si>
  <si>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</si>
  <si>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</si>
  <si>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</si>
  <si>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</si>
  <si>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</si>
  <si>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</si>
  <si>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</si>
  <si>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</si>
  <si>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</si>
  <si>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</si>
  <si>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</si>
  <si>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</si>
  <si>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</si>
  <si>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</si>
  <si>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</si>
  <si>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</si>
  <si>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</si>
  <si>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</si>
  <si>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</si>
  <si>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</si>
  <si>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</si>
  <si>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</si>
  <si>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</si>
  <si>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</si>
  <si>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</si>
  <si>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</si>
  <si>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</si>
  <si>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</si>
  <si>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</si>
  <si>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</si>
  <si>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</si>
  <si>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</si>
  <si>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</si>
  <si>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</si>
  <si>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</si>
  <si>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</si>
  <si>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</si>
  <si>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</si>
  <si>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</si>
  <si>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</si>
  <si>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</si>
  <si>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</si>
  <si>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</si>
  <si>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</si>
  <si>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</si>
  <si>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</si>
  <si>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</si>
  <si>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</si>
  <si>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</si>
  <si>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</si>
  <si>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</si>
  <si>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</si>
  <si>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</si>
  <si>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</si>
  <si>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</si>
  <si>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</si>
  <si>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</si>
  <si>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</si>
  <si>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Callao,13 de mayo del 2024</t>
  </si>
  <si>
    <t xml:space="preserve">        Fecha  : 10/05/2024</t>
  </si>
  <si>
    <t>R.M.N°059-2024-PRODUCE, R.M.N°118-2024-PRODUCE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</si>
</sst>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C9" sqref="C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789.04499999999996</v>
      </c>
      <c r="F12" s="24">
        <v>1543.2750000000001</v>
      </c>
      <c r="G12" s="24">
        <v>10164.030000000001</v>
      </c>
      <c r="H12" s="24">
        <v>6316.4</v>
      </c>
      <c r="I12" s="24">
        <v>11399.195</v>
      </c>
      <c r="J12" s="24">
        <v>8427.16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4814.8599999999997</v>
      </c>
      <c r="R12" s="24">
        <v>0</v>
      </c>
      <c r="S12" s="24">
        <v>3157.0810000000001</v>
      </c>
      <c r="T12" s="24">
        <v>0</v>
      </c>
      <c r="U12" s="24">
        <v>1419.92</v>
      </c>
      <c r="V12" s="24">
        <v>0</v>
      </c>
      <c r="W12" s="24">
        <v>2396.8449999999998</v>
      </c>
      <c r="X12" s="24">
        <v>66.739999999999995</v>
      </c>
      <c r="Y12" s="24">
        <v>5192.4799999999996</v>
      </c>
      <c r="Z12" s="24">
        <v>1641.625</v>
      </c>
      <c r="AA12" s="24">
        <v>5300.99</v>
      </c>
      <c r="AB12" s="24">
        <v>105.715</v>
      </c>
      <c r="AC12" s="24">
        <v>3597.1750000000002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48231.621000000006</v>
      </c>
      <c r="AP12" s="24">
        <f>SUMIF($C$11:$AN$11,"I.Mad",C12:AN12)</f>
        <v>18100.914999999997</v>
      </c>
      <c r="AQ12" s="24">
        <f>SUM(AO12:AP12)</f>
        <v>66332.536000000007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3</v>
      </c>
      <c r="F13" s="24">
        <v>27</v>
      </c>
      <c r="G13" s="24">
        <v>44</v>
      </c>
      <c r="H13" s="24">
        <v>87</v>
      </c>
      <c r="I13" s="24">
        <v>44</v>
      </c>
      <c r="J13" s="24">
        <v>136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20</v>
      </c>
      <c r="R13" s="24" t="s">
        <v>33</v>
      </c>
      <c r="S13" s="24">
        <v>14</v>
      </c>
      <c r="T13" s="24" t="s">
        <v>33</v>
      </c>
      <c r="U13" s="24">
        <v>6</v>
      </c>
      <c r="V13" s="24" t="s">
        <v>33</v>
      </c>
      <c r="W13" s="24">
        <v>8</v>
      </c>
      <c r="X13" s="24">
        <v>1</v>
      </c>
      <c r="Y13" s="24">
        <v>30</v>
      </c>
      <c r="Z13" s="24">
        <v>22</v>
      </c>
      <c r="AA13" s="24">
        <v>30</v>
      </c>
      <c r="AB13" s="24">
        <v>1</v>
      </c>
      <c r="AC13" s="24">
        <v>14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213</v>
      </c>
      <c r="AP13" s="24">
        <f>SUMIF($C$11:$AN$11,"I.Mad",C13:AN13)</f>
        <v>274</v>
      </c>
      <c r="AQ13" s="24">
        <f>SUM(AO13:AP13)</f>
        <v>487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64</v>
      </c>
      <c r="F14" s="24">
        <v>9</v>
      </c>
      <c r="G14" s="24">
        <v>13</v>
      </c>
      <c r="H14" s="24">
        <v>9</v>
      </c>
      <c r="I14" s="24">
        <v>7</v>
      </c>
      <c r="J14" s="24">
        <v>26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6</v>
      </c>
      <c r="R14" s="24" t="s">
        <v>33</v>
      </c>
      <c r="S14" s="24">
        <v>7</v>
      </c>
      <c r="T14" s="24" t="s">
        <v>33</v>
      </c>
      <c r="U14" s="24">
        <v>3</v>
      </c>
      <c r="V14" s="24" t="s">
        <v>33</v>
      </c>
      <c r="W14" s="24">
        <v>4</v>
      </c>
      <c r="X14" s="24">
        <v>1</v>
      </c>
      <c r="Y14" s="24">
        <v>1</v>
      </c>
      <c r="Z14" s="24">
        <v>4</v>
      </c>
      <c r="AA14" s="24">
        <v>8</v>
      </c>
      <c r="AB14" s="24" t="s">
        <v>64</v>
      </c>
      <c r="AC14" s="24">
        <v>4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53</v>
      </c>
      <c r="AP14" s="24">
        <f>SUMIF($C$11:$AN$11,"I.Mad",C14:AN14)</f>
        <v>49</v>
      </c>
      <c r="AQ14" s="24">
        <f>SUM(AO14:AP14)</f>
        <v>102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7.8260625092876497</v>
      </c>
      <c r="G15" s="24">
        <v>41.156169784388098</v>
      </c>
      <c r="H15" s="24">
        <v>46.780209990965297</v>
      </c>
      <c r="I15" s="24">
        <v>46.909842789881999</v>
      </c>
      <c r="J15" s="24">
        <v>11.311403804028799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8.0493030114921194</v>
      </c>
      <c r="R15" s="24" t="s">
        <v>33</v>
      </c>
      <c r="S15" s="24">
        <v>7.8318544490476096</v>
      </c>
      <c r="T15" s="24" t="s">
        <v>33</v>
      </c>
      <c r="U15" s="24">
        <v>27.564520762249899</v>
      </c>
      <c r="V15" s="24" t="s">
        <v>33</v>
      </c>
      <c r="W15" s="24">
        <v>76.6106035501018</v>
      </c>
      <c r="X15" s="24">
        <v>28.191489361772302</v>
      </c>
      <c r="Y15" s="24">
        <v>84.649122807017804</v>
      </c>
      <c r="Z15" s="24">
        <v>43.020375177503603</v>
      </c>
      <c r="AA15" s="24">
        <v>75.496699701418194</v>
      </c>
      <c r="AB15" s="24" t="s">
        <v>33</v>
      </c>
      <c r="AC15" s="24">
        <v>81.531052721887406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13</v>
      </c>
      <c r="G16" s="27">
        <v>12.5</v>
      </c>
      <c r="H16" s="27">
        <v>12.5</v>
      </c>
      <c r="I16" s="27">
        <v>12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12.5</v>
      </c>
      <c r="T16" s="27" t="s">
        <v>33</v>
      </c>
      <c r="U16" s="27">
        <v>12.5</v>
      </c>
      <c r="V16" s="27" t="s">
        <v>33</v>
      </c>
      <c r="W16" s="27">
        <v>10.5</v>
      </c>
      <c r="X16" s="27">
        <v>12</v>
      </c>
      <c r="Y16" s="27">
        <v>10</v>
      </c>
      <c r="Z16" s="27">
        <v>12</v>
      </c>
      <c r="AA16" s="27">
        <v>10</v>
      </c>
      <c r="AB16" s="27" t="s">
        <v>33</v>
      </c>
      <c r="AC16" s="27">
        <v>10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>
        <v>13.710599999999999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/>
      <c r="Z30" s="24">
        <v>6.5670799999999998</v>
      </c>
      <c r="AA30" s="24">
        <v>1.6893</v>
      </c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15.399899999999999</v>
      </c>
      <c r="AP30" s="24">
        <f t="shared" si="1"/>
        <v>6.5670799999999998</v>
      </c>
      <c r="AQ30" s="32">
        <f t="shared" si="2"/>
        <v>21.96698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789.04499999999996</v>
      </c>
      <c r="F41" s="32">
        <f t="shared" si="3"/>
        <v>1543.2750000000001</v>
      </c>
      <c r="G41" s="32">
        <f t="shared" si="3"/>
        <v>10164.030000000001</v>
      </c>
      <c r="H41" s="32">
        <f>+SUM(H24:H40,H18,H12)</f>
        <v>6316.4</v>
      </c>
      <c r="I41" s="32">
        <f>+SUM(I24:I40,I18,I12)</f>
        <v>11412.9056</v>
      </c>
      <c r="J41" s="32">
        <f t="shared" si="3"/>
        <v>8427.16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4814.8599999999997</v>
      </c>
      <c r="R41" s="32">
        <f t="shared" si="3"/>
        <v>0</v>
      </c>
      <c r="S41" s="32">
        <f t="shared" si="3"/>
        <v>3157.0810000000001</v>
      </c>
      <c r="T41" s="32">
        <f t="shared" si="3"/>
        <v>0</v>
      </c>
      <c r="U41" s="32">
        <f t="shared" si="3"/>
        <v>1419.92</v>
      </c>
      <c r="V41" s="32">
        <f t="shared" si="3"/>
        <v>0</v>
      </c>
      <c r="W41" s="32">
        <f t="shared" si="3"/>
        <v>2396.8449999999998</v>
      </c>
      <c r="X41" s="32">
        <f t="shared" si="3"/>
        <v>66.739999999999995</v>
      </c>
      <c r="Y41" s="32">
        <f t="shared" si="3"/>
        <v>5192.4799999999996</v>
      </c>
      <c r="Z41" s="32">
        <f t="shared" si="3"/>
        <v>1648.19208</v>
      </c>
      <c r="AA41" s="32">
        <f>+SUM(AA24:AA40,AA18,C12)</f>
        <v>1.6893</v>
      </c>
      <c r="AB41" s="32">
        <f t="shared" si="3"/>
        <v>105.715</v>
      </c>
      <c r="AC41" s="32">
        <f t="shared" si="3"/>
        <v>3597.1750000000002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48247.020900000003</v>
      </c>
      <c r="AP41" s="32">
        <f>SUM(AP12,AP18,AP24:AP37)</f>
        <v>18107.482079999998</v>
      </c>
      <c r="AQ41" s="32">
        <f t="shared" si="2"/>
        <v>66354.502980000005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2024-05-14T10:49:34Z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