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<sst xmlns="http://schemas.openxmlformats.org/spreadsheetml/2006/main" count="352" uniqueCount="66">
  <si>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</si>
  <si>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</si>
  <si>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</si>
  <si>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</si>
  <si>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</si>
  <si>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</si>
  <si>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</si>
  <si>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</si>
  <si>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</si>
  <si>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</si>
  <si>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</si>
  <si>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</si>
  <si>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</si>
  <si>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</si>
  <si>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</si>
  <si>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</si>
  <si>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</si>
  <si>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</si>
  <si>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</si>
  <si>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</si>
  <si>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</si>
  <si>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</si>
  <si>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</si>
  <si>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</si>
  <si>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</si>
  <si>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</si>
  <si>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</si>
  <si>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</si>
  <si>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</si>
  <si>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</si>
  <si>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</si>
  <si>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</si>
  <si>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</si>
  <si>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</si>
  <si>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</si>
  <si>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</si>
  <si>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</si>
  <si>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</si>
  <si>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</si>
  <si>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</si>
  <si>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</si>
  <si>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</si>
  <si>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</si>
  <si>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</si>
  <si>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</si>
  <si>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</si>
  <si>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</si>
  <si>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</si>
  <si>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</si>
  <si>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</si>
  <si>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</si>
  <si>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</si>
  <si>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</si>
  <si>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</si>
  <si>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</si>
  <si>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</si>
  <si>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</si>
  <si>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</si>
  <si>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</si>
  <si>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</si>
  <si>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</si>
  <si>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</si>
  <si>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S/M</t>
  </si>
  <si>
    <t xml:space="preserve">        Fecha  : 09/12/2015</t>
  </si>
  <si>
    <t>Callao, 10 de diciembre del 2015</t>
  </si>
  <si>
    <t>R.M.Nº 003-2015-PRODUCE, R.M.N°246-2015 PRODUCE,  ,R.M.N°369-2015 PRODUCE,R.M.N°401-2015 PRODUCE,R.M.N°402-2015 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</si>
</sst>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2" fontId="15" fillId="0" borderId="5" xfId="0" applyNumberFormat="1" applyFont="1" applyBorder="1" applyAlignment="1">
      <alignment horizontal="center"/>
    </xf>
    <xf numFmtId="0" fontId="20" fillId="0" borderId="0" xfId="0" applyFont="1" applyBorder="1"/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W7" sqref="W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43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40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3" t="s">
        <v>63</v>
      </c>
      <c r="AP8" s="123"/>
      <c r="AQ8" s="123"/>
    </row>
    <row r="9" spans="2:48" ht="21.75" customHeight="1" x14ac:dyDescent="0.4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5" t="s">
        <v>4</v>
      </c>
      <c r="D10" s="114"/>
      <c r="E10" s="115" t="s">
        <v>5</v>
      </c>
      <c r="F10" s="114"/>
      <c r="G10" s="115" t="s">
        <v>6</v>
      </c>
      <c r="H10" s="114"/>
      <c r="I10" s="119" t="s">
        <v>50</v>
      </c>
      <c r="J10" s="119"/>
      <c r="K10" s="119" t="s">
        <v>7</v>
      </c>
      <c r="L10" s="119"/>
      <c r="M10" s="117" t="s">
        <v>8</v>
      </c>
      <c r="N10" s="118"/>
      <c r="O10" s="115" t="s">
        <v>9</v>
      </c>
      <c r="P10" s="116"/>
      <c r="Q10" s="115" t="s">
        <v>10</v>
      </c>
      <c r="R10" s="114"/>
      <c r="S10" s="115" t="s">
        <v>11</v>
      </c>
      <c r="T10" s="114"/>
      <c r="U10" s="115" t="s">
        <v>12</v>
      </c>
      <c r="V10" s="114"/>
      <c r="W10" s="115" t="s">
        <v>61</v>
      </c>
      <c r="X10" s="114"/>
      <c r="Y10" s="115" t="s">
        <v>53</v>
      </c>
      <c r="Z10" s="114"/>
      <c r="AA10" s="115" t="s">
        <v>41</v>
      </c>
      <c r="AB10" s="114"/>
      <c r="AC10" s="115" t="s">
        <v>13</v>
      </c>
      <c r="AD10" s="114"/>
      <c r="AE10" s="113" t="s">
        <v>54</v>
      </c>
      <c r="AF10" s="114"/>
      <c r="AG10" s="113" t="s">
        <v>55</v>
      </c>
      <c r="AH10" s="114"/>
      <c r="AI10" s="113" t="s">
        <v>56</v>
      </c>
      <c r="AJ10" s="114"/>
      <c r="AK10" s="113" t="s">
        <v>57</v>
      </c>
      <c r="AL10" s="114"/>
      <c r="AM10" s="113" t="s">
        <v>58</v>
      </c>
      <c r="AN10" s="114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197.96205399353212</v>
      </c>
      <c r="G12" s="53">
        <v>0</v>
      </c>
      <c r="H12" s="53">
        <v>0</v>
      </c>
      <c r="I12" s="53">
        <v>1179</v>
      </c>
      <c r="J12" s="53">
        <v>6403</v>
      </c>
      <c r="K12" s="53">
        <v>45</v>
      </c>
      <c r="L12" s="53">
        <v>153</v>
      </c>
      <c r="M12" s="53">
        <v>0</v>
      </c>
      <c r="N12" s="53">
        <v>0</v>
      </c>
      <c r="O12" s="53">
        <v>0</v>
      </c>
      <c r="P12" s="53">
        <v>0</v>
      </c>
      <c r="Q12" s="53">
        <v>2030</v>
      </c>
      <c r="R12" s="53">
        <v>180</v>
      </c>
      <c r="S12" s="53">
        <v>2170</v>
      </c>
      <c r="T12" s="53">
        <v>185</v>
      </c>
      <c r="U12" s="53">
        <v>270</v>
      </c>
      <c r="V12" s="53">
        <v>0</v>
      </c>
      <c r="W12" s="53">
        <v>2120</v>
      </c>
      <c r="X12" s="53">
        <v>0</v>
      </c>
      <c r="Y12" s="53">
        <v>3350.0149999999999</v>
      </c>
      <c r="Z12" s="53">
        <v>0</v>
      </c>
      <c r="AA12" s="53">
        <v>3740</v>
      </c>
      <c r="AB12" s="53">
        <v>0</v>
      </c>
      <c r="AC12" s="53">
        <v>6150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21054.014999999999</v>
      </c>
      <c r="AP12" s="54">
        <f>SUMIF($C$11:$AN$11,"I.Mad",C12:AN12)</f>
        <v>7118.9620539935322</v>
      </c>
      <c r="AQ12" s="54">
        <f>SUM(AO12:AP12)</f>
        <v>28172.977053993531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>
        <v>5</v>
      </c>
      <c r="G13" s="55" t="s">
        <v>20</v>
      </c>
      <c r="H13" s="55" t="s">
        <v>20</v>
      </c>
      <c r="I13" s="55">
        <v>12</v>
      </c>
      <c r="J13" s="55">
        <v>164</v>
      </c>
      <c r="K13" s="55">
        <v>1</v>
      </c>
      <c r="L13" s="55">
        <v>2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18</v>
      </c>
      <c r="R13" s="55">
        <v>2</v>
      </c>
      <c r="S13" s="55">
        <v>21</v>
      </c>
      <c r="T13" s="55">
        <v>4</v>
      </c>
      <c r="U13" s="55">
        <v>1</v>
      </c>
      <c r="V13" s="55" t="s">
        <v>20</v>
      </c>
      <c r="W13" s="55">
        <v>10</v>
      </c>
      <c r="X13" s="55" t="s">
        <v>20</v>
      </c>
      <c r="Y13" s="55">
        <v>12</v>
      </c>
      <c r="Z13" s="55" t="s">
        <v>20</v>
      </c>
      <c r="AA13" s="55">
        <v>16</v>
      </c>
      <c r="AB13" s="55" t="s">
        <v>20</v>
      </c>
      <c r="AC13" s="55">
        <v>30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121</v>
      </c>
      <c r="AP13" s="54">
        <f t="shared" ref="AP13:AP14" si="1">SUMIF($C$11:$AN$11,"I.Mad",C13:AN13)</f>
        <v>177</v>
      </c>
      <c r="AQ13" s="54">
        <f>SUM(AO13:AP13)</f>
        <v>298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>
        <v>5</v>
      </c>
      <c r="G14" s="55" t="s">
        <v>20</v>
      </c>
      <c r="H14" s="55" t="s">
        <v>20</v>
      </c>
      <c r="I14" s="55" t="s">
        <v>62</v>
      </c>
      <c r="J14" s="55">
        <v>11</v>
      </c>
      <c r="K14" s="55">
        <v>1</v>
      </c>
      <c r="L14" s="55">
        <v>2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8</v>
      </c>
      <c r="R14" s="55">
        <v>1</v>
      </c>
      <c r="S14" s="55">
        <v>10</v>
      </c>
      <c r="T14" s="55">
        <v>1</v>
      </c>
      <c r="U14" s="55">
        <v>1</v>
      </c>
      <c r="V14" s="55" t="s">
        <v>20</v>
      </c>
      <c r="W14" s="55">
        <v>7</v>
      </c>
      <c r="X14" s="55" t="s">
        <v>20</v>
      </c>
      <c r="Y14" s="55">
        <v>4</v>
      </c>
      <c r="Z14" s="55" t="s">
        <v>20</v>
      </c>
      <c r="AA14" s="55">
        <v>7</v>
      </c>
      <c r="AB14" s="55" t="s">
        <v>20</v>
      </c>
      <c r="AC14" s="55">
        <v>6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44</v>
      </c>
      <c r="AP14" s="54">
        <f t="shared" si="1"/>
        <v>20</v>
      </c>
      <c r="AQ14" s="54">
        <f>SUM(AO14:AP14)</f>
        <v>64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>
        <v>0.4</v>
      </c>
      <c r="G15" s="55" t="s">
        <v>20</v>
      </c>
      <c r="H15" s="55" t="s">
        <v>20</v>
      </c>
      <c r="I15" s="55" t="s">
        <v>20</v>
      </c>
      <c r="J15" s="55">
        <v>13.91</v>
      </c>
      <c r="K15" s="55">
        <v>35.68</v>
      </c>
      <c r="L15" s="55">
        <v>30.74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1.3</v>
      </c>
      <c r="R15" s="55">
        <v>0.5</v>
      </c>
      <c r="S15" s="55">
        <v>2.7</v>
      </c>
      <c r="T15" s="55">
        <v>6.4</v>
      </c>
      <c r="U15" s="55">
        <v>2.1</v>
      </c>
      <c r="V15" s="55" t="s">
        <v>20</v>
      </c>
      <c r="W15" s="55">
        <v>38.299999999999997</v>
      </c>
      <c r="X15" s="55" t="s">
        <v>20</v>
      </c>
      <c r="Y15" s="55">
        <v>24.4</v>
      </c>
      <c r="Z15" s="55" t="s">
        <v>20</v>
      </c>
      <c r="AA15" s="55">
        <v>34.5</v>
      </c>
      <c r="AB15" s="55" t="s">
        <v>20</v>
      </c>
      <c r="AC15" s="55">
        <v>22.39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>
        <v>15</v>
      </c>
      <c r="G16" s="61" t="s">
        <v>20</v>
      </c>
      <c r="H16" s="61" t="s">
        <v>20</v>
      </c>
      <c r="I16" s="61" t="s">
        <v>20</v>
      </c>
      <c r="J16" s="61">
        <v>12</v>
      </c>
      <c r="K16" s="61">
        <v>12</v>
      </c>
      <c r="L16" s="61">
        <v>12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13</v>
      </c>
      <c r="R16" s="61">
        <v>13</v>
      </c>
      <c r="S16" s="61">
        <v>13</v>
      </c>
      <c r="T16" s="61">
        <v>13</v>
      </c>
      <c r="U16" s="61">
        <v>13</v>
      </c>
      <c r="V16" s="61" t="s">
        <v>20</v>
      </c>
      <c r="W16" s="61">
        <v>12</v>
      </c>
      <c r="X16" s="61" t="s">
        <v>20</v>
      </c>
      <c r="Y16" s="61">
        <v>12</v>
      </c>
      <c r="Z16" s="61" t="s">
        <v>20</v>
      </c>
      <c r="AA16" s="61">
        <v>11.5</v>
      </c>
      <c r="AB16" s="61" t="s">
        <v>20</v>
      </c>
      <c r="AC16" s="61">
        <v>12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/>
      <c r="P22" s="55"/>
      <c r="Q22" s="55"/>
      <c r="R22" s="55"/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74"/>
      <c r="Z24" s="58"/>
      <c r="AA24" s="58"/>
      <c r="AB24" s="58"/>
      <c r="AC24" s="58"/>
      <c r="AD24" s="58"/>
      <c r="AE24" s="58"/>
      <c r="AF24" s="58"/>
      <c r="AG24" s="74"/>
      <c r="AH24" s="58"/>
      <c r="AI24" s="58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58"/>
      <c r="AA25" s="111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74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>
        <v>339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339</v>
      </c>
      <c r="AQ27" s="58">
        <f t="shared" si="4"/>
        <v>339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4"/>
      <c r="Z29" s="58"/>
      <c r="AA29" s="74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74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536.96205399353209</v>
      </c>
      <c r="G38" s="58">
        <f t="shared" si="7"/>
        <v>0</v>
      </c>
      <c r="H38" s="58">
        <f t="shared" si="7"/>
        <v>0</v>
      </c>
      <c r="I38" s="58">
        <f t="shared" si="7"/>
        <v>1179</v>
      </c>
      <c r="J38" s="58">
        <f t="shared" si="7"/>
        <v>6403</v>
      </c>
      <c r="K38" s="58">
        <f t="shared" si="7"/>
        <v>45</v>
      </c>
      <c r="L38" s="58">
        <f t="shared" si="7"/>
        <v>153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2030</v>
      </c>
      <c r="R38" s="58">
        <f t="shared" si="7"/>
        <v>180</v>
      </c>
      <c r="S38" s="58">
        <f t="shared" si="7"/>
        <v>2170</v>
      </c>
      <c r="T38" s="58">
        <f t="shared" si="7"/>
        <v>185</v>
      </c>
      <c r="U38" s="58">
        <f t="shared" si="7"/>
        <v>270</v>
      </c>
      <c r="V38" s="58">
        <f t="shared" si="7"/>
        <v>0</v>
      </c>
      <c r="W38" s="58">
        <f t="shared" si="7"/>
        <v>2120</v>
      </c>
      <c r="X38" s="58">
        <f t="shared" si="7"/>
        <v>0</v>
      </c>
      <c r="Y38" s="58">
        <f>+SUM(Y12,Y18,Y24:Y37)</f>
        <v>3350.0149999999999</v>
      </c>
      <c r="Z38" s="58">
        <f>+SUM(Z12,Z18,Z24:Z37)</f>
        <v>0</v>
      </c>
      <c r="AA38" s="58">
        <f>+SUM(AA12,AA18,AA24:AA37)</f>
        <v>3740</v>
      </c>
      <c r="AB38" s="58">
        <f t="shared" ref="AB38:AN38" si="8">+SUM(AB12,AB18,AB24:AB37)</f>
        <v>0</v>
      </c>
      <c r="AC38" s="58">
        <f>+SUM(AC12,AC18,AC24:AC37)</f>
        <v>6150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21054.014999999999</v>
      </c>
      <c r="AP38" s="58">
        <f>SUM(AP12,AP18,AP24:AP37)</f>
        <v>7457.9620539935322</v>
      </c>
      <c r="AQ38" s="58">
        <f>SUM(AO38:AP38)</f>
        <v>28511.977053993531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20.2</v>
      </c>
      <c r="H39" s="60"/>
      <c r="I39" s="93">
        <v>22.13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18.899999999999999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2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2015-12-09T17:13:12Z</cp:lastPrinted>
  <dcterms:created xsi:type="dcterms:W3CDTF">2008-10-21T17:58:04Z</dcterms:created>
  <dcterms:modified xsi:type="dcterms:W3CDTF">2015-12-10T16:59:42Z</dcterms:modified>
</cp:coreProperties>
</file>