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<sst xmlns="http://schemas.openxmlformats.org/spreadsheetml/2006/main" count="397" uniqueCount="69">
  <si>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</si>
  <si>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</si>
  <si>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</si>
  <si>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</si>
  <si>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</si>
  <si>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</si>
  <si>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</si>
  <si>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</si>
  <si>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</si>
  <si>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</si>
  <si>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</si>
  <si>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</si>
  <si>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</si>
  <si>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</si>
  <si>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</si>
  <si>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</si>
  <si>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</si>
  <si>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</si>
  <si>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</si>
  <si>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</si>
  <si>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</si>
  <si>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</si>
  <si>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</si>
  <si>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</si>
  <si>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</si>
  <si>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</si>
  <si>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</si>
  <si>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</si>
  <si>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</si>
  <si>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</si>
  <si>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</si>
  <si>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</si>
  <si>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</si>
  <si>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</si>
  <si>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</si>
  <si>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</si>
  <si>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</si>
  <si>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</si>
  <si>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</si>
  <si>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</si>
  <si>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</si>
  <si>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</si>
  <si>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</si>
  <si>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</si>
  <si>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</si>
  <si>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</si>
  <si>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</si>
  <si>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</si>
  <si>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</si>
  <si>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</si>
  <si>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</si>
  <si>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</si>
  <si>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</si>
  <si>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</si>
  <si>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</si>
  <si>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</si>
  <si>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</si>
  <si>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</si>
  <si>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</si>
  <si>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</si>
  <si>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</si>
  <si>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</si>
  <si>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</si>
  <si>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</si>
  <si>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</si>
  <si>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SM</t>
  </si>
  <si>
    <t>R.M.N°167-2022-PRODUCE, R.M.N°230-2022-PRODUCE</t>
  </si>
  <si>
    <t>Callao, 11 de julio del 2022</t>
  </si>
  <si>
    <t xml:space="preserve">        Fecha  : 10/07/2022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</si>
</sst>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T29" sqref="T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7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8" t="s">
        <v>9</v>
      </c>
      <c r="D10" s="68"/>
      <c r="E10" s="68" t="s">
        <v>10</v>
      </c>
      <c r="F10" s="68"/>
      <c r="G10" s="68" t="s">
        <v>11</v>
      </c>
      <c r="H10" s="68"/>
      <c r="I10" s="68" t="s">
        <v>12</v>
      </c>
      <c r="J10" s="68"/>
      <c r="K10" s="68" t="s">
        <v>13</v>
      </c>
      <c r="L10" s="68"/>
      <c r="M10" s="68" t="s">
        <v>14</v>
      </c>
      <c r="N10" s="68"/>
      <c r="O10" s="68" t="s">
        <v>15</v>
      </c>
      <c r="P10" s="68"/>
      <c r="Q10" s="68" t="s">
        <v>16</v>
      </c>
      <c r="R10" s="68"/>
      <c r="S10" s="68" t="s">
        <v>17</v>
      </c>
      <c r="T10" s="68"/>
      <c r="U10" s="68" t="s">
        <v>18</v>
      </c>
      <c r="V10" s="68"/>
      <c r="W10" s="68" t="s">
        <v>19</v>
      </c>
      <c r="X10" s="68"/>
      <c r="Y10" s="70" t="s">
        <v>20</v>
      </c>
      <c r="Z10" s="70"/>
      <c r="AA10" s="68" t="s">
        <v>21</v>
      </c>
      <c r="AB10" s="68"/>
      <c r="AC10" s="68" t="s">
        <v>22</v>
      </c>
      <c r="AD10" s="68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3608.7449999999999</v>
      </c>
      <c r="H12" s="30">
        <v>0</v>
      </c>
      <c r="I12" s="30">
        <v>9208.84</v>
      </c>
      <c r="J12" s="30">
        <v>299.37</v>
      </c>
      <c r="K12" s="30">
        <v>878.71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620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14316.294999999998</v>
      </c>
      <c r="AP12" s="30">
        <f>SUMIF($C$11:$AN$11,"I.Mad",C12:AN12)</f>
        <v>299.37</v>
      </c>
      <c r="AQ12" s="30">
        <f>SUM(AO12:AP12)</f>
        <v>14615.664999999999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18</v>
      </c>
      <c r="H13" s="30" t="s">
        <v>34</v>
      </c>
      <c r="I13" s="30">
        <v>58</v>
      </c>
      <c r="J13" s="30">
        <v>7</v>
      </c>
      <c r="K13" s="30">
        <v>5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67">
        <v>3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84</v>
      </c>
      <c r="AP13" s="30">
        <f>SUMIF($C$11:$AN$11,"I.Mad",C13:AN13)</f>
        <v>7</v>
      </c>
      <c r="AQ13" s="30">
        <f>SUM(AO13:AP13)</f>
        <v>91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11</v>
      </c>
      <c r="H14" s="30" t="s">
        <v>34</v>
      </c>
      <c r="I14" s="30">
        <v>2</v>
      </c>
      <c r="J14" s="30">
        <v>3</v>
      </c>
      <c r="K14" s="30" t="s">
        <v>65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67">
        <v>1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14</v>
      </c>
      <c r="AP14" s="30">
        <f>SUMIF($C$11:$AN$11,"I.Mad",C14:AN14)</f>
        <v>3</v>
      </c>
      <c r="AQ14" s="30">
        <f>SUM(AO14:AP14)</f>
        <v>17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26.590380579676566</v>
      </c>
      <c r="H15" s="30" t="s">
        <v>34</v>
      </c>
      <c r="I15" s="36">
        <v>0</v>
      </c>
      <c r="J15" s="36">
        <v>20.376436987034552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6">
        <v>47.715736040609137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12</v>
      </c>
      <c r="H16" s="36" t="s">
        <v>34</v>
      </c>
      <c r="I16" s="36">
        <v>14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61.71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61.71</v>
      </c>
      <c r="AP25" s="30">
        <f t="shared" si="1"/>
        <v>0</v>
      </c>
      <c r="AQ25" s="42">
        <f t="shared" si="2"/>
        <v>61.71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3608.7449999999999</v>
      </c>
      <c r="H41" s="42">
        <f t="shared" si="3"/>
        <v>0</v>
      </c>
      <c r="I41" s="42">
        <f t="shared" si="3"/>
        <v>9270.5499999999993</v>
      </c>
      <c r="J41" s="42">
        <f t="shared" si="3"/>
        <v>299.37</v>
      </c>
      <c r="K41" s="42">
        <f t="shared" si="3"/>
        <v>878.71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620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14378.004999999997</v>
      </c>
      <c r="AP41" s="42">
        <f>SUM(AP12,AP18,AP24:AP37)</f>
        <v>299.37</v>
      </c>
      <c r="AQ41" s="42">
        <f t="shared" si="2"/>
        <v>14677.374999999998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2022-07-11T16:04:37Z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