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A38" i="5" l="1"/>
  <c r="AB38" i="5"/>
  <c r="AC38" i="5"/>
  <c r="AD38" i="5"/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<sst xmlns="http://schemas.openxmlformats.org/spreadsheetml/2006/main" count="352" uniqueCount="69">
  <si>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</si>
  <si>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</si>
  <si>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</si>
  <si>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</si>
  <si>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</si>
  <si>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</si>
  <si>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</si>
  <si>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</si>
  <si>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</si>
  <si>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</si>
  <si>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</si>
  <si>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</si>
  <si>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</si>
  <si>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</si>
  <si>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</si>
  <si>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</si>
  <si>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</si>
  <si>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</si>
  <si>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</si>
  <si>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</si>
  <si>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</si>
  <si>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</si>
  <si>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</si>
  <si>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</si>
  <si>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</si>
  <si>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</si>
  <si>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</si>
  <si>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</si>
  <si>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</si>
  <si>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</si>
  <si>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</si>
  <si>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</si>
  <si>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</si>
  <si>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</si>
  <si>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</si>
  <si>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</si>
  <si>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</si>
  <si>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</si>
  <si>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</si>
  <si>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</si>
  <si>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</si>
  <si>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</si>
  <si>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</si>
  <si>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</si>
  <si>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</si>
  <si>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</si>
  <si>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</si>
  <si>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</si>
  <si>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</si>
  <si>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</si>
  <si>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</si>
  <si>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</si>
  <si>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</si>
  <si>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</si>
  <si>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</si>
  <si>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</si>
  <si>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</si>
  <si>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</si>
  <si>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</si>
  <si>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</si>
  <si>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</si>
  <si>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</si>
  <si>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S/M</t>
  </si>
  <si>
    <t xml:space="preserve">        Fecha  : 11/05/2017</t>
  </si>
  <si>
    <t>Callao, 12 de mayo del 2017</t>
  </si>
  <si>
    <t>|</t>
  </si>
  <si>
    <t>MOJARRILLA</t>
  </si>
  <si>
    <t>12.0y13.5</t>
  </si>
  <si>
    <t>13.0y13.5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</si>
</sst>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167" fontId="36" fillId="0" borderId="1" xfId="0" quotePrefix="1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13" sqref="Y1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63</v>
      </c>
      <c r="AP8" s="119"/>
      <c r="AQ8" s="119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1951.9999999999998</v>
      </c>
      <c r="G12" s="51">
        <v>3537.7490000000003</v>
      </c>
      <c r="H12" s="51">
        <v>4579.04</v>
      </c>
      <c r="I12" s="51">
        <v>2458.41</v>
      </c>
      <c r="J12" s="51">
        <v>1388.51</v>
      </c>
      <c r="K12" s="51">
        <v>613.83000000000004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4098.1779999999999</v>
      </c>
      <c r="R12" s="51">
        <v>200</v>
      </c>
      <c r="S12" s="51">
        <v>2997.8960000000002</v>
      </c>
      <c r="T12" s="51">
        <v>145</v>
      </c>
      <c r="U12" s="51">
        <v>437.04</v>
      </c>
      <c r="V12" s="51">
        <v>1156.2950000000001</v>
      </c>
      <c r="W12" s="51">
        <v>2850</v>
      </c>
      <c r="X12" s="51">
        <v>0</v>
      </c>
      <c r="Y12" s="51">
        <v>3937.2260000000001</v>
      </c>
      <c r="Z12" s="51">
        <v>0</v>
      </c>
      <c r="AA12" s="51">
        <v>5844.5559999999996</v>
      </c>
      <c r="AB12" s="51">
        <v>0</v>
      </c>
      <c r="AC12" s="51">
        <v>6830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33604.885000000002</v>
      </c>
      <c r="AP12" s="52">
        <f>SUMIF($C$11:$AN$11,"I.Mad",C12:AN12)</f>
        <v>9420.8449999999993</v>
      </c>
      <c r="AQ12" s="52">
        <f>SUM(AO12:AP12)</f>
        <v>43025.73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34</v>
      </c>
      <c r="G13" s="53">
        <v>32</v>
      </c>
      <c r="H13" s="53">
        <v>95</v>
      </c>
      <c r="I13" s="53">
        <v>30</v>
      </c>
      <c r="J13" s="53">
        <v>75</v>
      </c>
      <c r="K13" s="53">
        <v>2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32</v>
      </c>
      <c r="R13" s="53">
        <v>2</v>
      </c>
      <c r="S13" s="53">
        <v>20</v>
      </c>
      <c r="T13" s="53">
        <v>4</v>
      </c>
      <c r="U13" s="53">
        <v>6</v>
      </c>
      <c r="V13" s="53">
        <v>19</v>
      </c>
      <c r="W13" s="53">
        <v>14</v>
      </c>
      <c r="X13" s="53" t="s">
        <v>20</v>
      </c>
      <c r="Y13" s="53">
        <v>28</v>
      </c>
      <c r="Z13" s="53" t="s">
        <v>20</v>
      </c>
      <c r="AA13" s="53">
        <v>19</v>
      </c>
      <c r="AB13" s="53" t="s">
        <v>20</v>
      </c>
      <c r="AC13" s="53">
        <v>22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205</v>
      </c>
      <c r="AP13" s="52">
        <f>SUMIF($C$11:$AN$11,"I.Mad",C13:AN13)</f>
        <v>229</v>
      </c>
      <c r="AQ13" s="52">
        <f>SUM(AO13:AP13)</f>
        <v>434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5</v>
      </c>
      <c r="G14" s="53">
        <v>9</v>
      </c>
      <c r="H14" s="53">
        <v>9</v>
      </c>
      <c r="I14" s="53">
        <v>5</v>
      </c>
      <c r="J14" s="53">
        <v>24</v>
      </c>
      <c r="K14" s="53">
        <v>2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10</v>
      </c>
      <c r="R14" s="53" t="s">
        <v>62</v>
      </c>
      <c r="S14" s="53">
        <v>8</v>
      </c>
      <c r="T14" s="53" t="s">
        <v>62</v>
      </c>
      <c r="U14" s="53">
        <v>2</v>
      </c>
      <c r="V14" s="53">
        <v>6</v>
      </c>
      <c r="W14" s="53">
        <v>6</v>
      </c>
      <c r="X14" s="53" t="s">
        <v>20</v>
      </c>
      <c r="Y14" s="53">
        <v>10</v>
      </c>
      <c r="Z14" s="53" t="s">
        <v>20</v>
      </c>
      <c r="AA14" s="53">
        <v>4</v>
      </c>
      <c r="AB14" s="53" t="s">
        <v>20</v>
      </c>
      <c r="AC14" s="53">
        <v>4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60</v>
      </c>
      <c r="AP14" s="52">
        <f>SUMIF($C$11:$AN$11,"I.Mad",C14:AN14)</f>
        <v>44</v>
      </c>
      <c r="AQ14" s="52">
        <f>SUM(AO14:AP14)</f>
        <v>104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4.1106694466523201</v>
      </c>
      <c r="H15" s="53">
        <v>3.6741727574287184</v>
      </c>
      <c r="I15" s="53">
        <v>7.9626198947044085</v>
      </c>
      <c r="J15" s="53">
        <v>45.747145984296672</v>
      </c>
      <c r="K15" s="53">
        <v>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22.779553448884702</v>
      </c>
      <c r="R15" s="53" t="s">
        <v>20</v>
      </c>
      <c r="S15" s="53">
        <v>19.712457125464674</v>
      </c>
      <c r="T15" s="53" t="s">
        <v>20</v>
      </c>
      <c r="U15" s="53">
        <v>12.185261001045452</v>
      </c>
      <c r="V15" s="53">
        <v>13.478761253929589</v>
      </c>
      <c r="W15" s="53">
        <v>25.05370629954632</v>
      </c>
      <c r="X15" s="53" t="s">
        <v>20</v>
      </c>
      <c r="Y15" s="53">
        <v>20.59599</v>
      </c>
      <c r="Z15" s="53" t="s">
        <v>20</v>
      </c>
      <c r="AA15" s="53">
        <v>24.908801585353483</v>
      </c>
      <c r="AB15" s="53" t="s">
        <v>20</v>
      </c>
      <c r="AC15" s="53">
        <v>4.5036785067960583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</v>
      </c>
      <c r="G16" s="58">
        <v>14</v>
      </c>
      <c r="H16" s="58">
        <v>14</v>
      </c>
      <c r="I16" s="58">
        <v>14</v>
      </c>
      <c r="J16" s="58">
        <v>11.5</v>
      </c>
      <c r="K16" s="58">
        <v>15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</v>
      </c>
      <c r="T16" s="58" t="s">
        <v>20</v>
      </c>
      <c r="U16" s="58">
        <v>12</v>
      </c>
      <c r="V16" s="58">
        <v>12.5</v>
      </c>
      <c r="W16" s="58">
        <v>11.5</v>
      </c>
      <c r="X16" s="58" t="s">
        <v>20</v>
      </c>
      <c r="Y16" s="58">
        <v>12</v>
      </c>
      <c r="Z16" s="58" t="s">
        <v>20</v>
      </c>
      <c r="AA16" s="128" t="s">
        <v>67</v>
      </c>
      <c r="AB16" s="58" t="s">
        <v>20</v>
      </c>
      <c r="AC16" s="58" t="s">
        <v>68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65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25.37</v>
      </c>
      <c r="J25" s="71">
        <v>0.14000000000000001</v>
      </c>
      <c r="K25" s="55">
        <v>16.07</v>
      </c>
      <c r="L25" s="55"/>
      <c r="M25" s="55"/>
      <c r="N25" s="55"/>
      <c r="O25" s="55"/>
      <c r="P25" s="55"/>
      <c r="Q25" s="55">
        <v>31.82200929129398</v>
      </c>
      <c r="R25" s="71"/>
      <c r="S25" s="55">
        <v>57.104150557703342</v>
      </c>
      <c r="T25" s="71"/>
      <c r="U25" s="55">
        <v>22.96</v>
      </c>
      <c r="V25" s="71">
        <v>18.704999999999998</v>
      </c>
      <c r="W25" s="71"/>
      <c r="X25" s="71"/>
      <c r="Y25" s="55">
        <v>4.384709</v>
      </c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157.71086884899731</v>
      </c>
      <c r="AP25" s="52">
        <f t="shared" si="1"/>
        <v>18.844999999999999</v>
      </c>
      <c r="AQ25" s="55">
        <f>SUM(AO25:AP25)</f>
        <v>176.55586884899731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71">
        <v>0.44400000000000001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0.44400000000000001</v>
      </c>
      <c r="AP30" s="52">
        <f t="shared" si="1"/>
        <v>0</v>
      </c>
      <c r="AQ30" s="55">
        <f t="shared" si="2"/>
        <v>0.44400000000000001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1951.9999999999998</v>
      </c>
      <c r="G38" s="55">
        <f t="shared" si="5"/>
        <v>3537.7490000000003</v>
      </c>
      <c r="H38" s="55">
        <f t="shared" si="5"/>
        <v>4579.04</v>
      </c>
      <c r="I38" s="55">
        <f>+SUM(I12,I18,I24:I37)</f>
        <v>2483.7799999999997</v>
      </c>
      <c r="J38" s="55">
        <f t="shared" si="5"/>
        <v>1388.65</v>
      </c>
      <c r="K38" s="55">
        <f>+SUM(K12,K18,K24:K37)</f>
        <v>629.90000000000009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4130.0000092912942</v>
      </c>
      <c r="R38" s="55">
        <f>+SUM(R12,R18,R24:R37)</f>
        <v>200</v>
      </c>
      <c r="S38" s="55">
        <f t="shared" si="5"/>
        <v>3055.0001505577034</v>
      </c>
      <c r="T38" s="55">
        <f t="shared" si="5"/>
        <v>145</v>
      </c>
      <c r="U38" s="55">
        <f t="shared" si="5"/>
        <v>460</v>
      </c>
      <c r="V38" s="55">
        <f t="shared" si="5"/>
        <v>1175</v>
      </c>
      <c r="W38" s="55">
        <f t="shared" si="5"/>
        <v>2850</v>
      </c>
      <c r="X38" s="55">
        <f t="shared" si="5"/>
        <v>0</v>
      </c>
      <c r="Y38" s="55">
        <f t="shared" si="5"/>
        <v>3941.610709</v>
      </c>
      <c r="Z38" s="55">
        <f t="shared" si="5"/>
        <v>0</v>
      </c>
      <c r="AA38" s="55">
        <f>+SUM(AA12,AA18,AA24:AA37)</f>
        <v>5845</v>
      </c>
      <c r="AB38" s="55">
        <f t="shared" si="5"/>
        <v>0</v>
      </c>
      <c r="AC38" s="55">
        <f t="shared" si="5"/>
        <v>6830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33763.039868849002</v>
      </c>
      <c r="AP38" s="55">
        <f>SUM(AP12,AP18,AP24:AP37)</f>
        <v>9439.6899999999987</v>
      </c>
      <c r="AQ38" s="55">
        <f>SUM(AO38:AP38)</f>
        <v>43202.729868848997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18.899999999999999</v>
      </c>
      <c r="H39" s="57"/>
      <c r="I39" s="57">
        <v>20.8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2017-05-12T19:48:12Z</dcterms:modified>
</cp:coreProperties>
</file>