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<sst xmlns="http://schemas.openxmlformats.org/spreadsheetml/2006/main" count="380" uniqueCount="69">
  <si>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</si>
  <si>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</si>
  <si>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</si>
  <si>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</si>
  <si>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</si>
  <si>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</si>
  <si>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</si>
  <si>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</si>
  <si>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</si>
  <si>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</si>
  <si>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</si>
  <si>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</si>
  <si>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</si>
  <si>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</si>
  <si>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</si>
  <si>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</si>
  <si>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</si>
  <si>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</si>
  <si>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</si>
  <si>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</si>
  <si>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</si>
  <si>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</si>
  <si>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</si>
  <si>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</si>
  <si>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</si>
  <si>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</si>
  <si>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</si>
  <si>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</si>
  <si>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</si>
  <si>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</si>
  <si>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</si>
  <si>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</si>
  <si>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</si>
  <si>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</si>
  <si>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</si>
  <si>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</si>
  <si>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</si>
  <si>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</si>
  <si>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</si>
  <si>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</si>
  <si>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</si>
  <si>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</si>
  <si>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</si>
  <si>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</si>
  <si>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</si>
  <si>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</si>
  <si>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</si>
  <si>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</si>
  <si>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</si>
  <si>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</si>
  <si>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</si>
  <si>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</si>
  <si>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</si>
  <si>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</si>
  <si>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</si>
  <si>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</si>
  <si>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</si>
  <si>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</si>
  <si>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</si>
  <si>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</si>
  <si>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</si>
  <si>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</si>
  <si>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</si>
  <si>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</si>
  <si>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</si>
  <si>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SM</t>
  </si>
  <si>
    <t>R.M.N°167-2022-PRODUCE, R.M.N°230-2022-PRODUCE</t>
  </si>
  <si>
    <t xml:space="preserve">        Fecha  : 11/07/2022</t>
  </si>
  <si>
    <t>Callao, 12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</si>
</sst>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BE38" sqref="BE3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2:48" ht="45" customHeight="1" x14ac:dyDescent="0.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0" t="s">
        <v>5</v>
      </c>
      <c r="AN6" s="70"/>
      <c r="AO6" s="70"/>
      <c r="AP6" s="70"/>
      <c r="AQ6" s="7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1"/>
      <c r="AP7" s="71"/>
      <c r="AQ7" s="7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0" t="s">
        <v>67</v>
      </c>
      <c r="AP8" s="70"/>
      <c r="AQ8" s="70"/>
    </row>
    <row r="9" spans="2:48" ht="27.75" x14ac:dyDescent="0.4">
      <c r="B9" s="4" t="s">
        <v>7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3" t="s">
        <v>20</v>
      </c>
      <c r="Z10" s="73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4" t="s">
        <v>28</v>
      </c>
      <c r="AP10" s="74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834.16500000000008</v>
      </c>
      <c r="H12" s="30">
        <v>52.47</v>
      </c>
      <c r="I12" s="30">
        <v>8467.5300000000007</v>
      </c>
      <c r="J12" s="30">
        <v>1980.32</v>
      </c>
      <c r="K12" s="30">
        <v>519.66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2075</v>
      </c>
      <c r="R12" s="30">
        <v>0</v>
      </c>
      <c r="S12" s="30">
        <v>920</v>
      </c>
      <c r="T12" s="30">
        <v>0</v>
      </c>
      <c r="U12" s="30">
        <v>1110</v>
      </c>
      <c r="V12" s="30">
        <v>0</v>
      </c>
      <c r="W12" s="30">
        <v>0</v>
      </c>
      <c r="X12" s="30">
        <v>0</v>
      </c>
      <c r="Y12" s="30">
        <v>1142.145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192</v>
      </c>
      <c r="AL12" s="30">
        <v>0</v>
      </c>
      <c r="AM12" s="30">
        <v>0</v>
      </c>
      <c r="AN12" s="30">
        <v>0</v>
      </c>
      <c r="AO12" s="30">
        <f>SUMIF($C$11:$AN$11,"Ind",C12:AN12)</f>
        <v>15260.500000000002</v>
      </c>
      <c r="AP12" s="30">
        <f>SUMIF($C$11:$AN$11,"I.Mad",C12:AN12)</f>
        <v>2032.79</v>
      </c>
      <c r="AQ12" s="30">
        <f>SUM(AO12:AP12)</f>
        <v>17293.29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15</v>
      </c>
      <c r="H13" s="30">
        <v>2</v>
      </c>
      <c r="I13" s="30">
        <v>93</v>
      </c>
      <c r="J13" s="30">
        <v>23</v>
      </c>
      <c r="K13" s="30">
        <v>9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67">
        <v>16</v>
      </c>
      <c r="R13" s="30" t="s">
        <v>34</v>
      </c>
      <c r="S13" s="30">
        <v>6</v>
      </c>
      <c r="T13" s="30" t="s">
        <v>34</v>
      </c>
      <c r="U13" s="30">
        <v>9</v>
      </c>
      <c r="V13" s="30" t="s">
        <v>34</v>
      </c>
      <c r="W13" s="30" t="s">
        <v>34</v>
      </c>
      <c r="X13" s="30" t="s">
        <v>34</v>
      </c>
      <c r="Y13" s="30">
        <v>9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2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159</v>
      </c>
      <c r="AP13" s="30">
        <f>SUMIF($C$11:$AN$11,"I.Mad",C13:AN13)</f>
        <v>25</v>
      </c>
      <c r="AQ13" s="30">
        <f>SUM(AO13:AP13)</f>
        <v>184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6</v>
      </c>
      <c r="H14" s="30">
        <v>2</v>
      </c>
      <c r="I14" s="30">
        <v>26</v>
      </c>
      <c r="J14" s="30">
        <v>9</v>
      </c>
      <c r="K14" s="30" t="s">
        <v>65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67">
        <v>7</v>
      </c>
      <c r="R14" s="30" t="s">
        <v>34</v>
      </c>
      <c r="S14" s="30">
        <v>4</v>
      </c>
      <c r="T14" s="30" t="s">
        <v>34</v>
      </c>
      <c r="U14" s="30">
        <v>6</v>
      </c>
      <c r="V14" s="30" t="s">
        <v>34</v>
      </c>
      <c r="W14" s="30" t="s">
        <v>34</v>
      </c>
      <c r="X14" s="30" t="s">
        <v>34</v>
      </c>
      <c r="Y14" s="30">
        <v>6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65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55</v>
      </c>
      <c r="AP14" s="30">
        <f>SUMIF($C$11:$AN$11,"I.Mad",C14:AN14)</f>
        <v>11</v>
      </c>
      <c r="AQ14" s="30">
        <f>SUM(AO14:AP14)</f>
        <v>66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55.534715311342708</v>
      </c>
      <c r="H15" s="30">
        <v>89.684715149310875</v>
      </c>
      <c r="I15" s="36">
        <v>52.596096408855523</v>
      </c>
      <c r="J15" s="36">
        <v>52.123774206158998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6">
        <v>35.403912129540863</v>
      </c>
      <c r="R15" s="30" t="s">
        <v>34</v>
      </c>
      <c r="S15" s="30">
        <v>35.588340931333178</v>
      </c>
      <c r="T15" s="30" t="s">
        <v>34</v>
      </c>
      <c r="U15" s="30">
        <v>52.305710548946536</v>
      </c>
      <c r="V15" s="30" t="s">
        <v>34</v>
      </c>
      <c r="W15" s="30" t="s">
        <v>34</v>
      </c>
      <c r="X15" s="30" t="s">
        <v>34</v>
      </c>
      <c r="Y15" s="30">
        <v>32.543300071846993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11.5</v>
      </c>
      <c r="H16" s="36">
        <v>10</v>
      </c>
      <c r="I16" s="36">
        <v>12</v>
      </c>
      <c r="J16" s="36">
        <v>12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12.5</v>
      </c>
      <c r="R16" s="36" t="s">
        <v>34</v>
      </c>
      <c r="S16" s="36">
        <v>12.5</v>
      </c>
      <c r="T16" s="36" t="s">
        <v>34</v>
      </c>
      <c r="U16" s="36">
        <v>12</v>
      </c>
      <c r="V16" s="36" t="s">
        <v>34</v>
      </c>
      <c r="W16" s="36" t="s">
        <v>34</v>
      </c>
      <c r="X16" s="36" t="s">
        <v>34</v>
      </c>
      <c r="Y16" s="36">
        <v>12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834.16500000000008</v>
      </c>
      <c r="H41" s="42">
        <f t="shared" si="3"/>
        <v>52.47</v>
      </c>
      <c r="I41" s="42">
        <f t="shared" si="3"/>
        <v>8467.5300000000007</v>
      </c>
      <c r="J41" s="42">
        <f t="shared" si="3"/>
        <v>1980.32</v>
      </c>
      <c r="K41" s="42">
        <f t="shared" si="3"/>
        <v>519.66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2075</v>
      </c>
      <c r="R41" s="42">
        <f t="shared" si="3"/>
        <v>0</v>
      </c>
      <c r="S41" s="42">
        <f t="shared" si="3"/>
        <v>920</v>
      </c>
      <c r="T41" s="42">
        <f t="shared" si="3"/>
        <v>0</v>
      </c>
      <c r="U41" s="42">
        <f t="shared" si="3"/>
        <v>1110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1142.145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192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15260.500000000002</v>
      </c>
      <c r="AP41" s="42">
        <f>SUM(AP12,AP18,AP24:AP37)</f>
        <v>2032.79</v>
      </c>
      <c r="AQ41" s="42">
        <f t="shared" si="2"/>
        <v>17293.29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2022-07-12T16:55:09Z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