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O41" i="1" l="1"/>
  <c r="AP41" i="1"/>
  <c r="AQ32" i="1"/>
  <c r="AQ13" i="1"/>
  <c r="AQ14" i="1"/>
  <c r="AQ12" i="1"/>
  <c r="AQ41" i="1" l="1"/>
</calcChain>
</file>

<file path=xl/sharedStrings.xml><?xml version="1.0" encoding="utf-8"?>
<sst xmlns="http://schemas.openxmlformats.org/spreadsheetml/2006/main" count="385" uniqueCount="70">
  <si>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</si>
  <si>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</si>
  <si>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</si>
  <si>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</si>
  <si>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</si>
  <si>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</si>
  <si>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</si>
  <si>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</si>
  <si>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</si>
  <si>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</si>
  <si>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</si>
  <si>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</si>
  <si>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</si>
  <si>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</si>
  <si>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</si>
  <si>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</si>
  <si>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</si>
  <si>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</si>
  <si>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</si>
  <si>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</si>
  <si>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</si>
  <si>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</si>
  <si>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</si>
  <si>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</si>
  <si>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</si>
  <si>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</si>
  <si>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</si>
  <si>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</si>
  <si>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</si>
  <si>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</si>
  <si>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</si>
  <si>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</si>
  <si>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</si>
  <si>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</si>
  <si>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</si>
  <si>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</si>
  <si>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</si>
  <si>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</si>
  <si>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</si>
  <si>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</si>
  <si>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</si>
  <si>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</si>
  <si>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</si>
  <si>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</si>
  <si>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</si>
  <si>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</si>
  <si>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</si>
  <si>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</si>
  <si>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</si>
  <si>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</si>
  <si>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</si>
  <si>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</si>
  <si>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</si>
  <si>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</si>
  <si>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</si>
  <si>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</si>
  <si>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</si>
  <si>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</si>
  <si>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</si>
  <si>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</si>
  <si>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</si>
  <si>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</si>
  <si>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</si>
  <si>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</si>
  <si>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</si>
  <si>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</si>
  <si>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GCQ/hts</t>
  </si>
  <si>
    <t>SM</t>
  </si>
  <si>
    <t xml:space="preserve">        Fecha  : 11/11/2019</t>
  </si>
  <si>
    <t>Callao, 12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</si>
</sst>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4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8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6"/>
      <name val="Times New Roman"/>
      <family val="1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4" fillId="0" borderId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14" applyNumberFormat="0" applyAlignment="0" applyProtection="0"/>
    <xf numFmtId="0" fontId="35" fillId="7" borderId="15" applyNumberFormat="0" applyAlignment="0" applyProtection="0"/>
    <xf numFmtId="0" fontId="36" fillId="7" borderId="14" applyNumberFormat="0" applyAlignment="0" applyProtection="0"/>
    <xf numFmtId="0" fontId="37" fillId="0" borderId="16" applyNumberFormat="0" applyFill="0" applyAlignment="0" applyProtection="0"/>
    <xf numFmtId="0" fontId="38" fillId="8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0" borderId="0"/>
    <xf numFmtId="0" fontId="4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Font="0" applyBorder="0" applyAlignment="0"/>
    <xf numFmtId="0" fontId="42" fillId="0" borderId="0"/>
    <xf numFmtId="0" fontId="1" fillId="0" borderId="0"/>
    <xf numFmtId="0" fontId="42" fillId="0" borderId="0"/>
    <xf numFmtId="0" fontId="1" fillId="9" borderId="18" applyNumberFormat="0" applyFont="0" applyAlignment="0" applyProtection="0"/>
    <xf numFmtId="0" fontId="28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22" fontId="11" fillId="0" borderId="0" xfId="0" applyNumberFormat="1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3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5" fontId="2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10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1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3" fillId="0" borderId="0" xfId="0" applyNumberFormat="1" applyFont="1" applyBorder="1" applyProtection="1">
      <protection locked="0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6" fontId="2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/>
    <xf numFmtId="0" fontId="24" fillId="0" borderId="0" xfId="0" applyFont="1"/>
    <xf numFmtId="0" fontId="19" fillId="0" borderId="0" xfId="0" applyFont="1"/>
    <xf numFmtId="1" fontId="27" fillId="0" borderId="0" xfId="0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1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0" fontId="3" fillId="0" borderId="0" xfId="0" applyFont="1" applyBorder="1"/>
    <xf numFmtId="0" fontId="6" fillId="3" borderId="0" xfId="0" applyFont="1" applyFill="1" applyBorder="1" applyAlignment="1">
      <alignment horizontal="right"/>
    </xf>
    <xf numFmtId="166" fontId="6" fillId="0" borderId="0" xfId="0" applyNumberFormat="1" applyFont="1" applyBorder="1"/>
    <xf numFmtId="0" fontId="26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3" borderId="0" xfId="0" applyFont="1" applyFill="1" applyAlignment="1">
      <alignment horizontal="right"/>
    </xf>
    <xf numFmtId="1" fontId="2" fillId="0" borderId="0" xfId="0" applyNumberFormat="1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26" fillId="0" borderId="0" xfId="0" applyFont="1"/>
  </cellXfs>
  <cellStyles count="55">
    <cellStyle name="_Res_ABR09" xfId="42"/>
    <cellStyle name="_Res_Ind_ene09" xfId="43"/>
    <cellStyle name="_Res_Ind_ene09_Res_Ind_abr09" xfId="44"/>
    <cellStyle name="_Res_Ind_feb09" xfId="45"/>
    <cellStyle name="_Res_Ind_feb09_Res_Ind_abr09" xfId="46"/>
    <cellStyle name="_Res_Ind_marz09" xfId="47"/>
    <cellStyle name="_Res_Ind_marz09_Res_Ind_abr09" xfId="48"/>
    <cellStyle name="12" xfId="49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8" builtinId="20" customBuiltin="1"/>
    <cellStyle name="Estilo 1" xfId="50"/>
    <cellStyle name="Incorrecto" xfId="6" builtinId="27" customBuiltin="1"/>
    <cellStyle name="Neutral" xfId="7" builtinId="28" customBuiltin="1"/>
    <cellStyle name="Normal" xfId="0" builtinId="0"/>
    <cellStyle name="Normal 2" xfId="51"/>
    <cellStyle name="Normal 2 2" xfId="52"/>
    <cellStyle name="Normal 3" xfId="41"/>
    <cellStyle name="Normal 4" xfId="39"/>
    <cellStyle name="Notas 2" xfId="53"/>
    <cellStyle name="Salida" xfId="9" builtinId="21" customBuiltin="1"/>
    <cellStyle name="Texto de advertencia" xfId="13" builtinId="11" customBuiltin="1"/>
    <cellStyle name="Texto explicativo" xfId="1" builtinId="53" customBuiltin="1"/>
    <cellStyle name="Texto explicativo 2" xfId="40"/>
    <cellStyle name="Título 2" xfId="3" builtinId="17" customBuiltin="1"/>
    <cellStyle name="Título 3" xfId="4" builtinId="18" customBuiltin="1"/>
    <cellStyle name="Título 4" xfId="54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1" zoomScale="23" zoomScaleNormal="23" workbookViewId="0">
      <selection activeCell="Y29" sqref="Y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0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6887.4750000000004</v>
      </c>
      <c r="H12" s="37">
        <v>7496.3600000000006</v>
      </c>
      <c r="I12" s="37">
        <v>12586.29</v>
      </c>
      <c r="J12" s="37">
        <v>7906.48</v>
      </c>
      <c r="K12" s="37">
        <v>876.46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2340</v>
      </c>
      <c r="R12" s="37">
        <v>0</v>
      </c>
      <c r="S12" s="37">
        <v>2780</v>
      </c>
      <c r="T12" s="37">
        <v>0</v>
      </c>
      <c r="U12" s="37">
        <v>1360</v>
      </c>
      <c r="V12" s="37">
        <v>0</v>
      </c>
      <c r="W12" s="37">
        <v>520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27350.224999999999</v>
      </c>
      <c r="AP12" s="37">
        <f>SUMIF($C$11:$AN$11,"I.Mad",C12:AN12)</f>
        <v>15402.84</v>
      </c>
      <c r="AQ12" s="37">
        <f>SUM(AO12:AP12)</f>
        <v>42753.065000000002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>
        <v>54</v>
      </c>
      <c r="H13" s="37">
        <v>122</v>
      </c>
      <c r="I13" s="37">
        <v>75</v>
      </c>
      <c r="J13" s="37">
        <v>139</v>
      </c>
      <c r="K13" s="37">
        <v>7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>
        <v>7</v>
      </c>
      <c r="R13" s="37" t="s">
        <v>35</v>
      </c>
      <c r="S13" s="37">
        <v>8</v>
      </c>
      <c r="T13" s="37" t="s">
        <v>35</v>
      </c>
      <c r="U13" s="37">
        <v>4</v>
      </c>
      <c r="V13" s="37" t="s">
        <v>35</v>
      </c>
      <c r="W13" s="37">
        <v>2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157</v>
      </c>
      <c r="AP13" s="37">
        <f>SUMIF($C$11:$AN$11,"I.Mad",C13:AN13)</f>
        <v>261</v>
      </c>
      <c r="AQ13" s="37">
        <f>SUM(AO13:AP13)</f>
        <v>418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>
        <v>16</v>
      </c>
      <c r="H14" s="37">
        <v>14</v>
      </c>
      <c r="I14" s="37">
        <v>6</v>
      </c>
      <c r="J14" s="37">
        <v>19</v>
      </c>
      <c r="K14" s="37" t="s">
        <v>67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>
        <v>6</v>
      </c>
      <c r="R14" s="37" t="s">
        <v>35</v>
      </c>
      <c r="S14" s="37">
        <v>4</v>
      </c>
      <c r="T14" s="37" t="s">
        <v>35</v>
      </c>
      <c r="U14" s="37">
        <v>3</v>
      </c>
      <c r="V14" s="37" t="s">
        <v>35</v>
      </c>
      <c r="W14" s="37">
        <v>2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37</v>
      </c>
      <c r="AP14" s="37">
        <f>SUMIF($C$11:$AN$11,"I.Mad",C14:AN14)</f>
        <v>33</v>
      </c>
      <c r="AQ14" s="37">
        <f>SUM(AO14:AP14)</f>
        <v>70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>
        <v>7.9263259789720902E-2</v>
      </c>
      <c r="H15" s="37">
        <v>0</v>
      </c>
      <c r="I15" s="37">
        <v>0</v>
      </c>
      <c r="J15" s="37">
        <v>0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>
        <v>0</v>
      </c>
      <c r="R15" s="37" t="s">
        <v>35</v>
      </c>
      <c r="S15" s="37">
        <v>0</v>
      </c>
      <c r="T15" s="37" t="s">
        <v>35</v>
      </c>
      <c r="U15" s="37">
        <v>0</v>
      </c>
      <c r="V15" s="37" t="s">
        <v>35</v>
      </c>
      <c r="W15" s="37">
        <v>0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>
        <v>14</v>
      </c>
      <c r="H16" s="43">
        <v>13.5</v>
      </c>
      <c r="I16" s="43">
        <v>14</v>
      </c>
      <c r="J16" s="43">
        <v>14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>
        <v>13.5</v>
      </c>
      <c r="R16" s="43" t="s">
        <v>35</v>
      </c>
      <c r="S16" s="43">
        <v>13.5</v>
      </c>
      <c r="T16" s="43" t="s">
        <v>35</v>
      </c>
      <c r="U16" s="43">
        <v>14</v>
      </c>
      <c r="V16" s="43" t="s">
        <v>35</v>
      </c>
      <c r="W16" s="43">
        <v>13.5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6887.4750000000004</v>
      </c>
      <c r="H41" s="50">
        <f t="shared" si="3"/>
        <v>7496.3600000000006</v>
      </c>
      <c r="I41" s="50">
        <f t="shared" si="3"/>
        <v>12586.29</v>
      </c>
      <c r="J41" s="50">
        <f t="shared" si="3"/>
        <v>7906.48</v>
      </c>
      <c r="K41" s="50">
        <f t="shared" si="3"/>
        <v>876.46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2340</v>
      </c>
      <c r="R41" s="50">
        <f t="shared" si="3"/>
        <v>0</v>
      </c>
      <c r="S41" s="50">
        <f t="shared" si="3"/>
        <v>2780</v>
      </c>
      <c r="T41" s="50">
        <f t="shared" si="3"/>
        <v>0</v>
      </c>
      <c r="U41" s="50">
        <f t="shared" si="3"/>
        <v>1360</v>
      </c>
      <c r="V41" s="50">
        <f t="shared" si="3"/>
        <v>0</v>
      </c>
      <c r="W41" s="50">
        <f t="shared" si="3"/>
        <v>520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27350.224999999999</v>
      </c>
      <c r="AP41" s="50">
        <f>SUM(AP12,AP18,AP24:AP37)</f>
        <v>15402.84</v>
      </c>
      <c r="AQ41" s="50">
        <f t="shared" si="2"/>
        <v>42753.065000000002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16.100000000000001</v>
      </c>
      <c r="H42" s="43"/>
      <c r="I42" s="58">
        <v>19.3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16.100000000000001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69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129</cp:revision>
  <cp:lastPrinted>2018-11-19T17:24:41Z</cp:lastPrinted>
  <dcterms:created xsi:type="dcterms:W3CDTF">2008-10-21T17:58:04Z</dcterms:created>
  <dcterms:modified xsi:type="dcterms:W3CDTF">2019-11-12T17:37:03Z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