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Y12" i="1" l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Q36" i="1" s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O31" i="1"/>
  <c r="AQ31" i="1" s="1"/>
  <c r="AP30" i="1"/>
  <c r="AO30" i="1"/>
  <c r="AQ30" i="1" s="1"/>
  <c r="AP29" i="1"/>
  <c r="AO29" i="1"/>
  <c r="AQ29" i="1" s="1"/>
  <c r="AP28" i="1"/>
  <c r="AO28" i="1"/>
  <c r="AQ28" i="1" s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O41" i="1" l="1"/>
  <c r="AP41" i="1"/>
  <c r="AQ32" i="1"/>
  <c r="AQ13" i="1"/>
  <c r="AQ14" i="1"/>
  <c r="AQ12" i="1"/>
  <c r="AQ41" i="1" l="1"/>
</calcChain>
</file>

<file path=xl/sharedStrings.xml><?xml version="1.0" encoding="utf-8"?>
<sst xmlns="http://schemas.openxmlformats.org/spreadsheetml/2006/main" count="385" uniqueCount="70">
  <si>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</si>
  <si>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</si>
  <si>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</si>
  <si>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</si>
  <si>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</si>
  <si>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</si>
  <si>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</si>
  <si>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</si>
  <si>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</si>
  <si>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</si>
  <si>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</si>
  <si>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</si>
  <si>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</si>
  <si>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</si>
  <si>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</si>
  <si>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</si>
  <si>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</si>
  <si>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</si>
  <si>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</si>
  <si>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</si>
  <si>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</si>
  <si>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</si>
  <si>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</si>
  <si>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</si>
  <si>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</si>
  <si>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</si>
  <si>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</si>
  <si>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</si>
  <si>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</si>
  <si>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</si>
  <si>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</si>
  <si>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</si>
  <si>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</si>
  <si>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</si>
  <si>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</si>
  <si>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</si>
  <si>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</si>
  <si>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</si>
  <si>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</si>
  <si>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</si>
  <si>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</si>
  <si>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</si>
  <si>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</si>
  <si>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</si>
  <si>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</si>
  <si>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</si>
  <si>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</si>
  <si>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</si>
  <si>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</si>
  <si>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</si>
  <si>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</si>
  <si>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</si>
  <si>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</si>
  <si>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</si>
  <si>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</si>
  <si>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</si>
  <si>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</si>
  <si>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</si>
  <si>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</si>
  <si>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</si>
  <si>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</si>
  <si>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</si>
  <si>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</si>
  <si>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</si>
  <si>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</si>
  <si>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</si>
  <si>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GCQ/jsr</t>
  </si>
  <si>
    <t xml:space="preserve">        Fecha  : 12/11/2019</t>
  </si>
  <si>
    <t>Callao, 13 de noviembre del 2019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</si>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</sst>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45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8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6"/>
      <name val="Times New Roman"/>
      <family val="1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4" fillId="0" borderId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14" applyNumberFormat="0" applyAlignment="0" applyProtection="0"/>
    <xf numFmtId="0" fontId="35" fillId="7" borderId="15" applyNumberFormat="0" applyAlignment="0" applyProtection="0"/>
    <xf numFmtId="0" fontId="36" fillId="7" borderId="14" applyNumberFormat="0" applyAlignment="0" applyProtection="0"/>
    <xf numFmtId="0" fontId="37" fillId="0" borderId="16" applyNumberFormat="0" applyFill="0" applyAlignment="0" applyProtection="0"/>
    <xf numFmtId="0" fontId="38" fillId="8" borderId="17" applyNumberFormat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1" fillId="33" borderId="0" applyNumberFormat="0" applyBorder="0" applyAlignment="0" applyProtection="0"/>
    <xf numFmtId="0" fontId="1" fillId="0" borderId="0"/>
    <xf numFmtId="0" fontId="44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 applyFont="0" applyBorder="0" applyAlignment="0"/>
    <xf numFmtId="0" fontId="42" fillId="0" borderId="0"/>
    <xf numFmtId="0" fontId="1" fillId="0" borderId="0"/>
    <xf numFmtId="0" fontId="42" fillId="0" borderId="0"/>
    <xf numFmtId="0" fontId="1" fillId="9" borderId="18" applyNumberFormat="0" applyFont="0" applyAlignment="0" applyProtection="0"/>
    <xf numFmtId="0" fontId="28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20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22" fontId="11" fillId="0" borderId="0" xfId="0" applyNumberFormat="1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4" fillId="0" borderId="0" xfId="0" applyFont="1"/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3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5" fontId="2" fillId="0" borderId="0" xfId="0" applyNumberFormat="1" applyFont="1"/>
    <xf numFmtId="0" fontId="18" fillId="2" borderId="2" xfId="0" applyFont="1" applyFill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13" fillId="3" borderId="9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166" fontId="17" fillId="0" borderId="4" xfId="0" applyNumberFormat="1" applyFont="1" applyBorder="1" applyAlignment="1">
      <alignment horizontal="center"/>
    </xf>
    <xf numFmtId="0" fontId="13" fillId="0" borderId="2" xfId="0" applyFont="1" applyBorder="1"/>
    <xf numFmtId="2" fontId="17" fillId="0" borderId="4" xfId="0" applyNumberFormat="1" applyFont="1" applyBorder="1" applyAlignment="1">
      <alignment horizontal="center"/>
    </xf>
    <xf numFmtId="166" fontId="10" fillId="3" borderId="4" xfId="0" applyNumberFormat="1" applyFont="1" applyFill="1" applyBorder="1" applyAlignment="1">
      <alignment horizontal="center" wrapText="1"/>
    </xf>
    <xf numFmtId="166" fontId="17" fillId="3" borderId="4" xfId="0" applyNumberFormat="1" applyFont="1" applyFill="1" applyBorder="1" applyAlignment="1">
      <alignment horizontal="center" wrapText="1"/>
    </xf>
    <xf numFmtId="166" fontId="21" fillId="0" borderId="2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3" fillId="0" borderId="0" xfId="0" applyNumberFormat="1" applyFont="1" applyBorder="1" applyProtection="1">
      <protection locked="0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166" fontId="26" fillId="0" borderId="0" xfId="0" applyNumberFormat="1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/>
    <xf numFmtId="0" fontId="24" fillId="0" borderId="0" xfId="0" applyFont="1"/>
    <xf numFmtId="0" fontId="19" fillId="0" borderId="0" xfId="0" applyFont="1"/>
    <xf numFmtId="1" fontId="27" fillId="0" borderId="0" xfId="0" applyNumberFormat="1" applyFont="1" applyBorder="1" applyAlignment="1" applyProtection="1">
      <protection locked="0"/>
    </xf>
    <xf numFmtId="0" fontId="24" fillId="0" borderId="0" xfId="0" applyFont="1" applyBorder="1" applyAlignment="1"/>
    <xf numFmtId="0" fontId="24" fillId="3" borderId="0" xfId="0" applyFont="1" applyFill="1" applyAlignment="1">
      <alignment horizontal="right"/>
    </xf>
    <xf numFmtId="0" fontId="21" fillId="0" borderId="0" xfId="0" applyFont="1"/>
    <xf numFmtId="0" fontId="24" fillId="0" borderId="0" xfId="0" applyFont="1" applyBorder="1"/>
    <xf numFmtId="1" fontId="24" fillId="0" borderId="0" xfId="0" applyNumberFormat="1" applyFont="1" applyBorder="1"/>
    <xf numFmtId="0" fontId="3" fillId="0" borderId="0" xfId="0" applyFont="1" applyBorder="1"/>
    <xf numFmtId="0" fontId="6" fillId="3" borderId="0" xfId="0" applyFont="1" applyFill="1" applyBorder="1" applyAlignment="1">
      <alignment horizontal="right"/>
    </xf>
    <xf numFmtId="166" fontId="6" fillId="0" borderId="0" xfId="0" applyNumberFormat="1" applyFont="1" applyBorder="1"/>
    <xf numFmtId="0" fontId="26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3" borderId="0" xfId="0" applyFont="1" applyFill="1" applyAlignment="1">
      <alignment horizontal="right"/>
    </xf>
    <xf numFmtId="1" fontId="2" fillId="0" borderId="0" xfId="0" applyNumberFormat="1" applyFont="1" applyBorder="1"/>
    <xf numFmtId="0" fontId="26" fillId="0" borderId="0" xfId="0" applyFont="1"/>
    <xf numFmtId="0" fontId="1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0" fontId="9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center"/>
    </xf>
  </cellXfs>
  <cellStyles count="55">
    <cellStyle name="_Res_ABR09" xfId="42"/>
    <cellStyle name="_Res_Ind_ene09" xfId="43"/>
    <cellStyle name="_Res_Ind_ene09_Res_Ind_abr09" xfId="44"/>
    <cellStyle name="_Res_Ind_feb09" xfId="45"/>
    <cellStyle name="_Res_Ind_feb09_Res_Ind_abr09" xfId="46"/>
    <cellStyle name="_Res_Ind_marz09" xfId="47"/>
    <cellStyle name="_Res_Ind_marz09_Res_Ind_abr09" xfId="48"/>
    <cellStyle name="12" xfId="49"/>
    <cellStyle name="20% - Énfasis1" xfId="16" builtinId="30" customBuiltin="1"/>
    <cellStyle name="20% - Énfasis2" xfId="20" builtinId="34" customBuiltin="1"/>
    <cellStyle name="20% - Énfasis3" xfId="24" builtinId="38" customBuiltin="1"/>
    <cellStyle name="20% - Énfasis4" xfId="28" builtinId="42" customBuiltin="1"/>
    <cellStyle name="20% - Énfasis5" xfId="32" builtinId="46" customBuiltin="1"/>
    <cellStyle name="20% - Énfasis6" xfId="36" builtinId="50" customBuiltin="1"/>
    <cellStyle name="40% - Énfasis1" xfId="17" builtinId="31" customBuiltin="1"/>
    <cellStyle name="40% - Énfasis2" xfId="21" builtinId="35" customBuiltin="1"/>
    <cellStyle name="40% - Énfasis3" xfId="25" builtinId="39" customBuiltin="1"/>
    <cellStyle name="40% - Énfasis4" xfId="29" builtinId="43" customBuiltin="1"/>
    <cellStyle name="40% - Énfasis5" xfId="33" builtinId="47" customBuiltin="1"/>
    <cellStyle name="40% - Énfasis6" xfId="37" builtinId="51" customBuiltin="1"/>
    <cellStyle name="60% - Énfasis1" xfId="18" builtinId="32" customBuiltin="1"/>
    <cellStyle name="60% - Énfasis2" xfId="22" builtinId="36" customBuiltin="1"/>
    <cellStyle name="60% - Énfasis3" xfId="26" builtinId="40" customBuiltin="1"/>
    <cellStyle name="60% - Énfasis4" xfId="30" builtinId="44" customBuiltin="1"/>
    <cellStyle name="60% - Énfasis5" xfId="34" builtinId="48" customBuiltin="1"/>
    <cellStyle name="60% - Énfasis6" xfId="38" builtinId="52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5" builtinId="29" customBuiltin="1"/>
    <cellStyle name="Énfasis2" xfId="19" builtinId="33" customBuiltin="1"/>
    <cellStyle name="Énfasis3" xfId="23" builtinId="37" customBuiltin="1"/>
    <cellStyle name="Énfasis4" xfId="27" builtinId="41" customBuiltin="1"/>
    <cellStyle name="Énfasis5" xfId="31" builtinId="45" customBuiltin="1"/>
    <cellStyle name="Énfasis6" xfId="35" builtinId="49" customBuiltin="1"/>
    <cellStyle name="Entrada" xfId="8" builtinId="20" customBuiltin="1"/>
    <cellStyle name="Estilo 1" xfId="50"/>
    <cellStyle name="Incorrecto" xfId="6" builtinId="27" customBuiltin="1"/>
    <cellStyle name="Neutral" xfId="7" builtinId="28" customBuiltin="1"/>
    <cellStyle name="Normal" xfId="0" builtinId="0"/>
    <cellStyle name="Normal 2" xfId="51"/>
    <cellStyle name="Normal 2 2" xfId="52"/>
    <cellStyle name="Normal 3" xfId="41"/>
    <cellStyle name="Normal 4" xfId="39"/>
    <cellStyle name="Notas 2" xfId="53"/>
    <cellStyle name="Salida" xfId="9" builtinId="21" customBuiltin="1"/>
    <cellStyle name="Texto de advertencia" xfId="13" builtinId="11" customBuiltin="1"/>
    <cellStyle name="Texto explicativo" xfId="1" builtinId="53" customBuiltin="1"/>
    <cellStyle name="Texto explicativo 2" xfId="40"/>
    <cellStyle name="Título 2" xfId="3" builtinId="17" customBuiltin="1"/>
    <cellStyle name="Título 3" xfId="4" builtinId="18" customBuiltin="1"/>
    <cellStyle name="Título 4" xfId="54"/>
    <cellStyle name="Total" xfId="1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zoomScale="23" zoomScaleNormal="23" workbookViewId="0">
      <selection activeCell="O30" sqref="O3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7" t="s">
        <v>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</row>
    <row r="5" spans="2:48" ht="45" customHeight="1" x14ac:dyDescent="0.5">
      <c r="B5" s="98" t="s">
        <v>4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9" t="s">
        <v>5</v>
      </c>
      <c r="AN6" s="99"/>
      <c r="AO6" s="99"/>
      <c r="AP6" s="99"/>
      <c r="AQ6" s="9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100"/>
      <c r="AP7" s="100"/>
      <c r="AQ7" s="10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93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9" t="s">
        <v>67</v>
      </c>
      <c r="AP8" s="99"/>
      <c r="AQ8" s="99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4" t="s">
        <v>10</v>
      </c>
      <c r="D10" s="94"/>
      <c r="E10" s="96" t="s">
        <v>11</v>
      </c>
      <c r="F10" s="96"/>
      <c r="G10" s="94" t="s">
        <v>12</v>
      </c>
      <c r="H10" s="94"/>
      <c r="I10" s="94" t="s">
        <v>13</v>
      </c>
      <c r="J10" s="94"/>
      <c r="K10" s="94" t="s">
        <v>14</v>
      </c>
      <c r="L10" s="94"/>
      <c r="M10" s="94" t="s">
        <v>15</v>
      </c>
      <c r="N10" s="94"/>
      <c r="O10" s="94" t="s">
        <v>16</v>
      </c>
      <c r="P10" s="94"/>
      <c r="Q10" s="94" t="s">
        <v>17</v>
      </c>
      <c r="R10" s="94"/>
      <c r="S10" s="94" t="s">
        <v>18</v>
      </c>
      <c r="T10" s="94"/>
      <c r="U10" s="94" t="s">
        <v>19</v>
      </c>
      <c r="V10" s="94"/>
      <c r="W10" s="94" t="s">
        <v>20</v>
      </c>
      <c r="X10" s="94"/>
      <c r="Y10" s="94" t="s">
        <v>21</v>
      </c>
      <c r="Z10" s="94"/>
      <c r="AA10" s="94" t="s">
        <v>22</v>
      </c>
      <c r="AB10" s="94"/>
      <c r="AC10" s="94" t="s">
        <v>23</v>
      </c>
      <c r="AD10" s="94"/>
      <c r="AE10" s="94" t="s">
        <v>24</v>
      </c>
      <c r="AF10" s="94"/>
      <c r="AG10" s="94" t="s">
        <v>25</v>
      </c>
      <c r="AH10" s="94"/>
      <c r="AI10" s="94" t="s">
        <v>26</v>
      </c>
      <c r="AJ10" s="94"/>
      <c r="AK10" s="94" t="s">
        <v>27</v>
      </c>
      <c r="AL10" s="94"/>
      <c r="AM10" s="94" t="s">
        <v>28</v>
      </c>
      <c r="AN10" s="94"/>
      <c r="AO10" s="95" t="s">
        <v>29</v>
      </c>
      <c r="AP10" s="95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2045</v>
      </c>
      <c r="F12" s="37">
        <v>0</v>
      </c>
      <c r="G12" s="37">
        <v>6164.0250000000005</v>
      </c>
      <c r="H12" s="37">
        <v>8379.5550000000003</v>
      </c>
      <c r="I12" s="37">
        <v>15958.73</v>
      </c>
      <c r="J12" s="37">
        <v>8600.2000000000007</v>
      </c>
      <c r="K12" s="37">
        <v>1302.54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6888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1010</v>
      </c>
      <c r="X12" s="37">
        <v>0</v>
      </c>
      <c r="Y12" s="37">
        <f>310.17+275.365+510.045</f>
        <v>1095.5800000000002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34463.875</v>
      </c>
      <c r="AP12" s="37">
        <f>SUMIF($C$11:$AN$11,"I.Mad",C12:AN12)</f>
        <v>16979.755000000001</v>
      </c>
      <c r="AQ12" s="37">
        <f>SUM(AO12:AP12)</f>
        <v>51443.630000000005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>
        <v>7</v>
      </c>
      <c r="F13" s="37" t="s">
        <v>35</v>
      </c>
      <c r="G13" s="37">
        <v>42</v>
      </c>
      <c r="H13" s="37">
        <v>134</v>
      </c>
      <c r="I13" s="37">
        <v>70</v>
      </c>
      <c r="J13" s="37">
        <v>140</v>
      </c>
      <c r="K13" s="37">
        <v>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>
        <v>20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>
        <v>3</v>
      </c>
      <c r="X13" s="37" t="s">
        <v>35</v>
      </c>
      <c r="Y13" s="37">
        <v>3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150</v>
      </c>
      <c r="AP13" s="37">
        <f>SUMIF($C$11:$AN$11,"I.Mad",C13:AN13)</f>
        <v>274</v>
      </c>
      <c r="AQ13" s="37">
        <f>SUM(AO13:AP13)</f>
        <v>424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>
        <v>2</v>
      </c>
      <c r="F14" s="37" t="s">
        <v>35</v>
      </c>
      <c r="G14" s="37">
        <v>9</v>
      </c>
      <c r="H14" s="37">
        <v>22</v>
      </c>
      <c r="I14" s="37">
        <v>13</v>
      </c>
      <c r="J14" s="37">
        <v>13</v>
      </c>
      <c r="K14" s="37" t="s">
        <v>69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>
        <v>7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>
        <v>3</v>
      </c>
      <c r="X14" s="37" t="s">
        <v>35</v>
      </c>
      <c r="Y14" s="37">
        <v>2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36</v>
      </c>
      <c r="AP14" s="37">
        <f>SUMIF($C$11:$AN$11,"I.Mad",C14:AN14)</f>
        <v>35</v>
      </c>
      <c r="AQ14" s="37">
        <f>SUM(AO14:AP14)</f>
        <v>71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>
        <v>0</v>
      </c>
      <c r="F15" s="37" t="s">
        <v>35</v>
      </c>
      <c r="G15" s="37">
        <v>0</v>
      </c>
      <c r="H15" s="37">
        <v>0</v>
      </c>
      <c r="I15" s="37">
        <v>0</v>
      </c>
      <c r="J15" s="37">
        <v>0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>
        <v>0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>
        <v>0</v>
      </c>
      <c r="X15" s="37" t="s">
        <v>35</v>
      </c>
      <c r="Y15" s="37">
        <v>0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>
        <v>14</v>
      </c>
      <c r="F16" s="43" t="s">
        <v>35</v>
      </c>
      <c r="G16" s="43">
        <v>14</v>
      </c>
      <c r="H16" s="43">
        <v>14</v>
      </c>
      <c r="I16" s="43">
        <v>14</v>
      </c>
      <c r="J16" s="43">
        <v>14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>
        <v>14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>
        <v>13.5</v>
      </c>
      <c r="X16" s="43" t="s">
        <v>35</v>
      </c>
      <c r="Y16" s="43">
        <v>14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2045</v>
      </c>
      <c r="F41" s="50">
        <f t="shared" si="3"/>
        <v>0</v>
      </c>
      <c r="G41" s="50">
        <f t="shared" si="3"/>
        <v>6164.0250000000005</v>
      </c>
      <c r="H41" s="50">
        <f t="shared" si="3"/>
        <v>8379.5550000000003</v>
      </c>
      <c r="I41" s="50">
        <f t="shared" si="3"/>
        <v>15958.73</v>
      </c>
      <c r="J41" s="50">
        <f t="shared" si="3"/>
        <v>8600.2000000000007</v>
      </c>
      <c r="K41" s="50">
        <f t="shared" si="3"/>
        <v>1302.54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6888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1010</v>
      </c>
      <c r="X41" s="50">
        <f t="shared" si="3"/>
        <v>0</v>
      </c>
      <c r="Y41" s="50">
        <f t="shared" si="3"/>
        <v>1095.5800000000002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34463.875</v>
      </c>
      <c r="AP41" s="50">
        <f>SUM(AP12,AP18,AP24:AP37)</f>
        <v>16979.755000000001</v>
      </c>
      <c r="AQ41" s="50">
        <f t="shared" si="2"/>
        <v>51443.630000000005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</v>
      </c>
      <c r="H42" s="43"/>
      <c r="I42" s="58">
        <v>19.399999999999999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16.3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68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129</cp:revision>
  <cp:lastPrinted>2018-11-19T17:24:41Z</cp:lastPrinted>
  <dcterms:created xsi:type="dcterms:W3CDTF">2008-10-21T17:58:04Z</dcterms:created>
  <dcterms:modified xsi:type="dcterms:W3CDTF">2019-11-13T17:17:38Z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