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reportes\porcentas\"/>
    </mc:Choice>
  </mc:AlternateContent>
  <bookViews>
    <workbookView xWindow="0" yWindow="0" windowWidth="24000" windowHeight="97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<sst xmlns="http://schemas.openxmlformats.org/spreadsheetml/2006/main" count="389" uniqueCount="65">
  <si>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</si>
  <si>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</si>
  <si>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</si>
  <si>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</si>
  <si>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</si>
  <si>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</si>
  <si>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</si>
  <si>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</si>
  <si>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</si>
  <si>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</si>
  <si>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</si>
  <si>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</si>
  <si>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</si>
  <si>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</si>
  <si>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</si>
  <si>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</si>
  <si>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</si>
  <si>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</si>
  <si>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</si>
  <si>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</si>
  <si>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</si>
  <si>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</si>
  <si>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</si>
  <si>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</si>
  <si>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</si>
  <si>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</si>
  <si>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</si>
  <si>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</si>
  <si>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</si>
  <si>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</si>
  <si>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</si>
  <si>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</si>
  <si>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</si>
  <si>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</si>
  <si>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</si>
  <si>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</si>
  <si>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</si>
  <si>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</si>
  <si>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</si>
  <si>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</si>
  <si>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</si>
  <si>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</si>
  <si>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</si>
  <si>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</si>
  <si>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</si>
  <si>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</si>
  <si>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</si>
  <si>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</si>
  <si>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</si>
  <si>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</si>
  <si>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</si>
  <si>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</si>
  <si>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</si>
  <si>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</si>
  <si>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</si>
  <si>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</si>
  <si>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</si>
  <si>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</si>
  <si>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</si>
  <si>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</si>
  <si>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</si>
  <si>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</si>
  <si>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R.M.N°427-2016-PRODUCE, R.M.N°028-2016-PRODUCE, R.M.N°215-2016-PRODUCE</t>
  </si>
  <si>
    <t xml:space="preserve">        Fecha  : 14/06/2016</t>
  </si>
  <si>
    <t>Callao, 15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</si>
</sst>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10" zoomScale="25" zoomScaleNormal="25" workbookViewId="0">
      <selection activeCell="AI42" sqref="AI4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2347.4549999999999</v>
      </c>
      <c r="AF12" s="53">
        <v>0</v>
      </c>
      <c r="AG12" s="53">
        <v>3181.62</v>
      </c>
      <c r="AH12" s="53">
        <v>0</v>
      </c>
      <c r="AI12" s="53">
        <v>0</v>
      </c>
      <c r="AJ12" s="53">
        <v>0</v>
      </c>
      <c r="AK12" s="53">
        <v>2189.1849999999999</v>
      </c>
      <c r="AL12" s="53">
        <v>0</v>
      </c>
      <c r="AM12" s="53">
        <v>832.14099999999996</v>
      </c>
      <c r="AN12" s="53">
        <v>178.12</v>
      </c>
      <c r="AO12" s="54">
        <f>SUMIF($C$11:$AN$11,"Ind*",C12:AN12)</f>
        <v>8550.4009999999998</v>
      </c>
      <c r="AP12" s="54">
        <f>SUMIF($C$11:$AN$11,"I.Mad",C12:AN12)</f>
        <v>178.12</v>
      </c>
      <c r="AQ12" s="54">
        <f>SUM(AO12:AP12)</f>
        <v>8728.5210000000006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>
        <v>16</v>
      </c>
      <c r="AF13" s="55" t="s">
        <v>20</v>
      </c>
      <c r="AG13" s="55">
        <v>20</v>
      </c>
      <c r="AH13" s="55" t="s">
        <v>20</v>
      </c>
      <c r="AI13" s="55" t="s">
        <v>20</v>
      </c>
      <c r="AJ13" s="55" t="s">
        <v>20</v>
      </c>
      <c r="AK13" s="55">
        <v>15</v>
      </c>
      <c r="AL13" s="55" t="s">
        <v>20</v>
      </c>
      <c r="AM13" s="55">
        <v>12</v>
      </c>
      <c r="AN13" s="55">
        <v>7</v>
      </c>
      <c r="AO13" s="54">
        <f>SUMIF($C$11:$AN$11,"Ind*",C13:AN13)</f>
        <v>63</v>
      </c>
      <c r="AP13" s="54">
        <f>SUMIF($C$11:$AN$11,"I.Mad",C13:AN13)</f>
        <v>7</v>
      </c>
      <c r="AQ13" s="54">
        <f>SUM(AO13:AP13)</f>
        <v>70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>
        <v>6</v>
      </c>
      <c r="AF14" s="55" t="s">
        <v>20</v>
      </c>
      <c r="AG14" s="55">
        <v>7</v>
      </c>
      <c r="AH14" s="55" t="s">
        <v>20</v>
      </c>
      <c r="AI14" s="55" t="s">
        <v>20</v>
      </c>
      <c r="AJ14" s="55" t="s">
        <v>20</v>
      </c>
      <c r="AK14" s="55">
        <v>5</v>
      </c>
      <c r="AL14" s="55" t="s">
        <v>20</v>
      </c>
      <c r="AM14" s="55">
        <v>3</v>
      </c>
      <c r="AN14" s="55">
        <v>1</v>
      </c>
      <c r="AO14" s="54">
        <f>SUMIF($C$11:$AN$11,"Ind*",C14:AN14)</f>
        <v>21</v>
      </c>
      <c r="AP14" s="54">
        <f>SUMIF($C$11:$AN$11,"I.Mad",C14:AN14)</f>
        <v>1</v>
      </c>
      <c r="AQ14" s="54">
        <f>SUM(AO14:AP14)</f>
        <v>22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>
        <v>35.799999999999997</v>
      </c>
      <c r="AF15" s="55" t="s">
        <v>20</v>
      </c>
      <c r="AG15" s="55">
        <v>61</v>
      </c>
      <c r="AH15" s="55" t="s">
        <v>20</v>
      </c>
      <c r="AI15" s="55" t="s">
        <v>20</v>
      </c>
      <c r="AJ15" s="55" t="s">
        <v>20</v>
      </c>
      <c r="AK15" s="55">
        <v>23.3</v>
      </c>
      <c r="AL15" s="55" t="s">
        <v>20</v>
      </c>
      <c r="AM15" s="55">
        <v>0.78724892989888673</v>
      </c>
      <c r="AN15" s="55">
        <v>0.59523809523809523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>
        <v>12</v>
      </c>
      <c r="AF16" s="61" t="s">
        <v>20</v>
      </c>
      <c r="AG16" s="61">
        <v>11</v>
      </c>
      <c r="AH16" s="61" t="s">
        <v>20</v>
      </c>
      <c r="AI16" s="61" t="s">
        <v>20</v>
      </c>
      <c r="AJ16" s="61" t="s">
        <v>20</v>
      </c>
      <c r="AK16" s="61">
        <v>12.5</v>
      </c>
      <c r="AL16" s="61" t="s">
        <v>20</v>
      </c>
      <c r="AM16" s="61">
        <v>13</v>
      </c>
      <c r="AN16" s="61">
        <v>13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2347.4549999999999</v>
      </c>
      <c r="AF38" s="58">
        <f t="shared" si="4"/>
        <v>0</v>
      </c>
      <c r="AG38" s="58">
        <f t="shared" si="4"/>
        <v>3181.62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2189.1849999999999</v>
      </c>
      <c r="AL38" s="58">
        <f t="shared" si="4"/>
        <v>0</v>
      </c>
      <c r="AM38" s="58">
        <f>+SUM(AM12,AM18,AM24:AM37)</f>
        <v>832.14099999999996</v>
      </c>
      <c r="AN38" s="58">
        <f t="shared" si="4"/>
        <v>178.12</v>
      </c>
      <c r="AO38" s="58">
        <f>SUM(AO12,AO18,AO24:AO37)</f>
        <v>8550.4009999999998</v>
      </c>
      <c r="AP38" s="58">
        <f>SUM(AP12,AP18,AP24:AP37)</f>
        <v>178.12</v>
      </c>
      <c r="AQ38" s="58">
        <f>SUM(AO38:AP38)</f>
        <v>8728.5210000000006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17</v>
      </c>
      <c r="H39" s="60"/>
      <c r="I39" s="93">
        <v>19.13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>
        <v>16.7</v>
      </c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2016-03-21T17:31:02Z</cp:lastPrinted>
  <dcterms:created xsi:type="dcterms:W3CDTF">2008-10-21T17:58:04Z</dcterms:created>
  <dcterms:modified xsi:type="dcterms:W3CDTF">2016-06-15T17:37:58Z</dcterms:modified>
</cp:coreProperties>
</file>