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629FD398-AF8C-44C6-9596-8E7DA7FAE748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<sst xmlns="http://schemas.openxmlformats.org/spreadsheetml/2006/main" count="372" uniqueCount="69">
  <si>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</si>
  <si>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</si>
  <si>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</si>
  <si>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</si>
  <si>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</si>
  <si>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</si>
  <si>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</si>
  <si>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</si>
  <si>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</si>
  <si>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</si>
  <si>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</si>
  <si>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</si>
  <si>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</si>
  <si>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</si>
  <si>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</si>
  <si>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</si>
  <si>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</si>
  <si>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</si>
  <si>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</si>
  <si>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</si>
  <si>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</si>
  <si>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</si>
  <si>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</si>
  <si>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</si>
  <si>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</si>
  <si>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</si>
  <si>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</si>
  <si>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</si>
  <si>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</si>
  <si>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</si>
  <si>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</si>
  <si>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</si>
  <si>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</si>
  <si>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</si>
  <si>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</si>
  <si>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</si>
  <si>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</si>
  <si>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</si>
  <si>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</si>
  <si>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</si>
  <si>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</si>
  <si>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</si>
  <si>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</si>
  <si>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</si>
  <si>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</si>
  <si>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</si>
  <si>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</si>
  <si>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</si>
  <si>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</si>
  <si>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</si>
  <si>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</si>
  <si>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</si>
  <si>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</si>
  <si>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</si>
  <si>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</si>
  <si>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</si>
  <si>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</si>
  <si>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</si>
  <si>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</si>
  <si>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</si>
  <si>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</si>
  <si>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</si>
  <si>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</si>
  <si>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</si>
  <si>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</si>
  <si>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</si>
  <si>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S/M</t>
  </si>
  <si>
    <t xml:space="preserve">        Fecha  : 14/06/2022</t>
  </si>
  <si>
    <t>Callao, 16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</si>
</sst>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N20" sqref="N20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2449</v>
      </c>
      <c r="G12" s="30">
        <v>5346.3</v>
      </c>
      <c r="H12" s="30">
        <v>406.07</v>
      </c>
      <c r="I12" s="30">
        <v>13632.93</v>
      </c>
      <c r="J12" s="30">
        <v>9696.2199999999993</v>
      </c>
      <c r="K12" s="30">
        <v>620.52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2430</v>
      </c>
      <c r="R12" s="30">
        <v>0</v>
      </c>
      <c r="S12" s="30">
        <v>0</v>
      </c>
      <c r="T12" s="30">
        <v>0</v>
      </c>
      <c r="U12" s="30">
        <v>0</v>
      </c>
      <c r="V12" s="30">
        <v>110</v>
      </c>
      <c r="W12" s="30">
        <v>2945</v>
      </c>
      <c r="X12" s="30">
        <v>130</v>
      </c>
      <c r="Y12" s="30">
        <v>5922.49</v>
      </c>
      <c r="Z12" s="30">
        <v>1048.95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30897.239999999998</v>
      </c>
      <c r="AP12" s="30">
        <f>SUMIF($C$11:$AN$11,"I.Mad",C12:AN12)</f>
        <v>13840.24</v>
      </c>
      <c r="AQ12" s="30">
        <f>SUM(AO12:AP12)</f>
        <v>44737.479999999996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>
        <v>38</v>
      </c>
      <c r="G13" s="30">
        <v>19</v>
      </c>
      <c r="H13" s="30">
        <v>6</v>
      </c>
      <c r="I13" s="30">
        <v>79</v>
      </c>
      <c r="J13" s="30">
        <v>162</v>
      </c>
      <c r="K13" s="30">
        <v>5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13</v>
      </c>
      <c r="R13" s="30" t="s">
        <v>34</v>
      </c>
      <c r="S13" s="30" t="s">
        <v>34</v>
      </c>
      <c r="T13" s="30" t="s">
        <v>34</v>
      </c>
      <c r="U13" s="30" t="s">
        <v>34</v>
      </c>
      <c r="V13" s="30">
        <v>2</v>
      </c>
      <c r="W13" s="30">
        <v>26</v>
      </c>
      <c r="X13" s="30">
        <v>2</v>
      </c>
      <c r="Y13" s="30">
        <v>38</v>
      </c>
      <c r="Z13" s="30">
        <v>15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180</v>
      </c>
      <c r="AP13" s="30">
        <f>SUMIF($C$11:$AN$11,"I.Mad",C13:AN13)</f>
        <v>225</v>
      </c>
      <c r="AQ13" s="30">
        <f>SUM(AO13:AP13)</f>
        <v>405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>
        <v>7</v>
      </c>
      <c r="G14" s="30">
        <v>5</v>
      </c>
      <c r="H14" s="30">
        <v>1</v>
      </c>
      <c r="I14" s="30">
        <v>12</v>
      </c>
      <c r="J14" s="30">
        <v>25</v>
      </c>
      <c r="K14" s="30" t="s">
        <v>66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5</v>
      </c>
      <c r="R14" s="30" t="s">
        <v>34</v>
      </c>
      <c r="S14" s="30" t="s">
        <v>34</v>
      </c>
      <c r="T14" s="30" t="s">
        <v>34</v>
      </c>
      <c r="U14" s="30" t="s">
        <v>34</v>
      </c>
      <c r="V14" s="30">
        <v>2</v>
      </c>
      <c r="W14" s="30">
        <v>7</v>
      </c>
      <c r="X14" s="30" t="s">
        <v>66</v>
      </c>
      <c r="Y14" s="30">
        <v>10</v>
      </c>
      <c r="Z14" s="30">
        <v>1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39</v>
      </c>
      <c r="AP14" s="30">
        <f>SUMIF($C$11:$AN$11,"I.Mad",C14:AN14)</f>
        <v>36</v>
      </c>
      <c r="AQ14" s="30">
        <f>SUM(AO14:AP14)</f>
        <v>75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>
        <v>54.313903067554605</v>
      </c>
      <c r="G15" s="30">
        <v>29.504054981092992</v>
      </c>
      <c r="H15" s="30">
        <v>42.763157894736842</v>
      </c>
      <c r="I15" s="30">
        <v>29.84454215153109</v>
      </c>
      <c r="J15" s="30">
        <v>26.730381871477515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29.066828890797037</v>
      </c>
      <c r="R15" s="30" t="s">
        <v>34</v>
      </c>
      <c r="S15" s="30" t="s">
        <v>34</v>
      </c>
      <c r="T15" s="30" t="s">
        <v>34</v>
      </c>
      <c r="U15" s="30" t="s">
        <v>34</v>
      </c>
      <c r="V15" s="30">
        <v>2.2533579576083635</v>
      </c>
      <c r="W15" s="30">
        <v>19.920381459579609</v>
      </c>
      <c r="X15" s="30" t="s">
        <v>34</v>
      </c>
      <c r="Y15" s="30">
        <v>38.924759999999999</v>
      </c>
      <c r="Z15" s="30">
        <v>15.95745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11</v>
      </c>
      <c r="G16" s="36">
        <v>12</v>
      </c>
      <c r="H16" s="36">
        <v>12</v>
      </c>
      <c r="I16" s="36">
        <v>12</v>
      </c>
      <c r="J16" s="36">
        <v>12.5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</v>
      </c>
      <c r="R16" s="36" t="s">
        <v>34</v>
      </c>
      <c r="S16" s="36" t="s">
        <v>34</v>
      </c>
      <c r="T16" s="36" t="s">
        <v>34</v>
      </c>
      <c r="U16" s="36" t="s">
        <v>34</v>
      </c>
      <c r="V16" s="36">
        <v>13</v>
      </c>
      <c r="W16" s="36">
        <v>12.5</v>
      </c>
      <c r="X16" s="36" t="s">
        <v>34</v>
      </c>
      <c r="Y16" s="36">
        <v>12</v>
      </c>
      <c r="Z16" s="36">
        <v>12.5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2449</v>
      </c>
      <c r="G41" s="42">
        <f t="shared" si="3"/>
        <v>5346.3</v>
      </c>
      <c r="H41" s="42">
        <f t="shared" si="3"/>
        <v>406.07</v>
      </c>
      <c r="I41" s="42">
        <f t="shared" si="3"/>
        <v>13632.93</v>
      </c>
      <c r="J41" s="42">
        <f t="shared" si="3"/>
        <v>9696.2199999999993</v>
      </c>
      <c r="K41" s="42">
        <f t="shared" si="3"/>
        <v>620.52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2430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110</v>
      </c>
      <c r="W41" s="42">
        <f t="shared" si="3"/>
        <v>2945</v>
      </c>
      <c r="X41" s="42">
        <f t="shared" si="3"/>
        <v>130</v>
      </c>
      <c r="Y41" s="42">
        <f t="shared" si="3"/>
        <v>5922.49</v>
      </c>
      <c r="Z41" s="42">
        <f t="shared" si="3"/>
        <v>1048.95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30897.239999999998</v>
      </c>
      <c r="AP41" s="42">
        <f>SUM(AP12,AP18,AP24:AP37)</f>
        <v>13840.24</v>
      </c>
      <c r="AQ41" s="42">
        <f t="shared" si="2"/>
        <v>44737.479999999996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2022-06-16T21:23:51Z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