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<sst xmlns="http://schemas.openxmlformats.org/spreadsheetml/2006/main" count="381" uniqueCount="69">
  <si>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</si>
  <si>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</si>
  <si>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</si>
  <si>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</si>
  <si>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</si>
  <si>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</si>
  <si>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</si>
  <si>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</si>
  <si>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</si>
  <si>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</si>
  <si>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</si>
  <si>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</si>
  <si>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</si>
  <si>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</si>
  <si>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</si>
  <si>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</si>
  <si>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</si>
  <si>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</si>
  <si>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</si>
  <si>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</si>
  <si>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</si>
  <si>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</si>
  <si>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</si>
  <si>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</si>
  <si>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</si>
  <si>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</si>
  <si>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</si>
  <si>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</si>
  <si>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</si>
  <si>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</si>
  <si>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</si>
  <si>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</si>
  <si>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</si>
  <si>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</si>
  <si>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</si>
  <si>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</si>
  <si>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</si>
  <si>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</si>
  <si>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</si>
  <si>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</si>
  <si>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</si>
  <si>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</si>
  <si>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</si>
  <si>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</si>
  <si>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</si>
  <si>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</si>
  <si>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</si>
  <si>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</si>
  <si>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</si>
  <si>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</si>
  <si>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</si>
  <si>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</si>
  <si>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</si>
  <si>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</si>
  <si>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</si>
  <si>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</si>
  <si>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</si>
  <si>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</si>
  <si>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</si>
  <si>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</si>
  <si>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</si>
  <si>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</si>
  <si>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</si>
  <si>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</si>
  <si>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</si>
  <si>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</si>
  <si>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Callao,20 de noviembre del 2023</t>
  </si>
  <si>
    <t xml:space="preserve">        Fecha  : 16/11/2023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</si>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</sst>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J1" zoomScale="24" zoomScaleNormal="24" workbookViewId="0">
      <selection activeCell="AQ12" sqref="AQ1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67</v>
      </c>
      <c r="AP8" s="58"/>
      <c r="AQ8" s="58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53.65</v>
      </c>
      <c r="H12" s="24">
        <v>1289.0050000000001</v>
      </c>
      <c r="I12" s="24">
        <v>276.45499999999998</v>
      </c>
      <c r="J12" s="24">
        <v>26.405000000000001</v>
      </c>
      <c r="K12" s="24">
        <v>55.31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120.486</v>
      </c>
      <c r="Y12" s="24">
        <v>303.8</v>
      </c>
      <c r="Z12" s="24">
        <v>1263.97</v>
      </c>
      <c r="AA12" s="24">
        <v>1555.85</v>
      </c>
      <c r="AB12" s="24">
        <v>425.59500000000003</v>
      </c>
      <c r="AC12" s="24">
        <v>933.31500000000005</v>
      </c>
      <c r="AD12" s="24">
        <v>42.634999999999998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3178.3799999999997</v>
      </c>
      <c r="AP12" s="24">
        <f>SUMIF($C$11:$AN$11,"I.Mad",C12:AN12)</f>
        <v>3168.0960000000005</v>
      </c>
      <c r="AQ12" s="24">
        <f>SUM(AO12:AP12)</f>
        <v>6346.4760000000006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2</v>
      </c>
      <c r="H13" s="24">
        <v>78</v>
      </c>
      <c r="I13" s="24">
        <v>8</v>
      </c>
      <c r="J13" s="24">
        <v>1</v>
      </c>
      <c r="K13" s="24">
        <v>4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>
        <v>2</v>
      </c>
      <c r="Y13" s="24">
        <v>10</v>
      </c>
      <c r="Z13" s="24">
        <v>41</v>
      </c>
      <c r="AA13" s="24">
        <v>19</v>
      </c>
      <c r="AB13" s="24">
        <v>6</v>
      </c>
      <c r="AC13" s="24">
        <v>14</v>
      </c>
      <c r="AD13" s="24">
        <v>1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57</v>
      </c>
      <c r="AP13" s="24">
        <f>SUMIF($C$11:$AN$11,"I.Mad",C13:AN13)</f>
        <v>129</v>
      </c>
      <c r="AQ13" s="24">
        <f>SUM(AO13:AP13)</f>
        <v>186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68</v>
      </c>
      <c r="H14" s="24">
        <v>10</v>
      </c>
      <c r="I14" s="24">
        <v>1</v>
      </c>
      <c r="J14" s="24" t="s">
        <v>68</v>
      </c>
      <c r="K14" s="24" t="s">
        <v>68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>
        <v>2</v>
      </c>
      <c r="Y14" s="24" t="s">
        <v>68</v>
      </c>
      <c r="Z14" s="24">
        <v>7</v>
      </c>
      <c r="AA14" s="24">
        <v>3</v>
      </c>
      <c r="AB14" s="24">
        <v>3</v>
      </c>
      <c r="AC14" s="24">
        <v>2</v>
      </c>
      <c r="AD14" s="24" t="s">
        <v>68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6</v>
      </c>
      <c r="AP14" s="24">
        <f>SUMIF($C$11:$AN$11,"I.Mad",C14:AN14)</f>
        <v>22</v>
      </c>
      <c r="AQ14" s="24">
        <f>SUM(AO14:AP14)</f>
        <v>28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82.211340690625505</v>
      </c>
      <c r="I15" s="24">
        <v>0.53763438878966296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>
        <v>58.181845273572499</v>
      </c>
      <c r="Y15" s="24" t="s">
        <v>33</v>
      </c>
      <c r="Z15" s="24">
        <v>58.730963081474002</v>
      </c>
      <c r="AA15" s="24">
        <v>67.552435426535297</v>
      </c>
      <c r="AB15" s="24">
        <v>69.860117586667101</v>
      </c>
      <c r="AC15" s="24">
        <v>90.990231149068606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11</v>
      </c>
      <c r="I16" s="27">
        <v>12.5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7">
        <v>11.5</v>
      </c>
      <c r="Y16" s="24" t="s">
        <v>33</v>
      </c>
      <c r="Z16" s="27">
        <v>11.5</v>
      </c>
      <c r="AA16" s="27">
        <v>11</v>
      </c>
      <c r="AB16" s="27">
        <v>11</v>
      </c>
      <c r="AC16" s="24">
        <v>11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>
        <v>0.84336</v>
      </c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>
        <v>1.321E-2</v>
      </c>
      <c r="AB30" s="37">
        <v>4.6730000000000001E-2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1.321E-2</v>
      </c>
      <c r="AP30" s="24">
        <f t="shared" si="1"/>
        <v>0.89009000000000005</v>
      </c>
      <c r="AQ30" s="33">
        <f t="shared" si="2"/>
        <v>0.90329999999999999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53.65</v>
      </c>
      <c r="H41" s="33">
        <f t="shared" si="3"/>
        <v>1289.8483600000002</v>
      </c>
      <c r="I41" s="33">
        <f t="shared" si="3"/>
        <v>276.45499999999998</v>
      </c>
      <c r="J41" s="33">
        <f t="shared" si="3"/>
        <v>26.405000000000001</v>
      </c>
      <c r="K41" s="33">
        <f t="shared" si="3"/>
        <v>55.31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120.486</v>
      </c>
      <c r="Y41" s="33">
        <f t="shared" si="3"/>
        <v>303.8</v>
      </c>
      <c r="Z41" s="33">
        <f t="shared" si="3"/>
        <v>1263.97</v>
      </c>
      <c r="AA41" s="33">
        <f>+SUM(AA24:AA40,AA18,C12)</f>
        <v>1.321E-2</v>
      </c>
      <c r="AB41" s="33">
        <f t="shared" si="3"/>
        <v>425.64173000000005</v>
      </c>
      <c r="AC41" s="33">
        <f t="shared" si="3"/>
        <v>933.31500000000005</v>
      </c>
      <c r="AD41" s="33">
        <f t="shared" si="3"/>
        <v>42.634999999999998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3178.3932099999997</v>
      </c>
      <c r="AP41" s="33">
        <f>SUM(AP12,AP18,AP24:AP37)</f>
        <v>3168.9860900000003</v>
      </c>
      <c r="AQ41" s="33">
        <f t="shared" si="2"/>
        <v>6347.3793000000005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2023-11-22T18:45:34Z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