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5200" windowHeight="113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<sst xmlns="http://schemas.openxmlformats.org/spreadsheetml/2006/main" count="364" uniqueCount="69">
  <si>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</si>
  <si>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</si>
  <si>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</si>
  <si>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</si>
  <si>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</si>
  <si>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</si>
  <si>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</si>
  <si>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</si>
  <si>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</si>
  <si>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</si>
  <si>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</si>
  <si>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</si>
  <si>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</si>
  <si>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</si>
  <si>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</si>
  <si>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</si>
  <si>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</si>
  <si>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</si>
  <si>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</si>
  <si>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</si>
  <si>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</si>
  <si>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</si>
  <si>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</si>
  <si>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</si>
  <si>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</si>
  <si>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</si>
  <si>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</si>
  <si>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</si>
  <si>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</si>
  <si>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</si>
  <si>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</si>
  <si>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</si>
  <si>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</si>
  <si>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</si>
  <si>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</si>
  <si>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</si>
  <si>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</si>
  <si>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</si>
  <si>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</si>
  <si>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</si>
  <si>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</si>
  <si>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</si>
  <si>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</si>
  <si>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</si>
  <si>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</si>
  <si>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</si>
  <si>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</si>
  <si>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</si>
  <si>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</si>
  <si>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</si>
  <si>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</si>
  <si>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</si>
  <si>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</si>
  <si>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</si>
  <si>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</si>
  <si>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</si>
  <si>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</si>
  <si>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</si>
  <si>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</si>
  <si>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</si>
  <si>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</si>
  <si>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</si>
  <si>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FALSO VOLADOR</t>
  </si>
  <si>
    <t>PSENESIO</t>
  </si>
  <si>
    <t>PEJERREY</t>
  </si>
  <si>
    <t>GCQ/jsr</t>
  </si>
  <si>
    <t>Callao, 20 de mayo del 2019</t>
  </si>
  <si>
    <t xml:space="preserve">        Fecha  : 17/05/2019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</si>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</sst>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1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10" fillId="0" borderId="1" xfId="0" applyFont="1" applyBorder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F17" zoomScale="25" zoomScaleNormal="25" workbookViewId="0">
      <selection activeCell="K36" sqref="K36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23" t="s">
        <v>59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8" ht="45" customHeight="1" x14ac:dyDescent="0.5">
      <c r="B5" s="124" t="s">
        <v>38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5" t="s">
        <v>35</v>
      </c>
      <c r="AN6" s="125"/>
      <c r="AO6" s="125"/>
      <c r="AP6" s="125"/>
      <c r="AQ6" s="125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6"/>
      <c r="AP7" s="126"/>
      <c r="AQ7" s="126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5" t="s">
        <v>67</v>
      </c>
      <c r="AP8" s="125"/>
      <c r="AQ8" s="125"/>
    </row>
    <row r="9" spans="2:48" ht="27.75" x14ac:dyDescent="0.4">
      <c r="B9" s="14" t="s">
        <v>2</v>
      </c>
      <c r="C9" s="112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8" t="s">
        <v>4</v>
      </c>
      <c r="D10" s="117"/>
      <c r="E10" s="129" t="s">
        <v>58</v>
      </c>
      <c r="F10" s="130"/>
      <c r="G10" s="119" t="s">
        <v>5</v>
      </c>
      <c r="H10" s="120"/>
      <c r="I10" s="122" t="s">
        <v>43</v>
      </c>
      <c r="J10" s="122"/>
      <c r="K10" s="122" t="s">
        <v>6</v>
      </c>
      <c r="L10" s="122"/>
      <c r="M10" s="118" t="s">
        <v>7</v>
      </c>
      <c r="N10" s="121"/>
      <c r="O10" s="118" t="s">
        <v>8</v>
      </c>
      <c r="P10" s="121"/>
      <c r="Q10" s="119" t="s">
        <v>9</v>
      </c>
      <c r="R10" s="120"/>
      <c r="S10" s="119" t="s">
        <v>10</v>
      </c>
      <c r="T10" s="120"/>
      <c r="U10" s="119" t="s">
        <v>11</v>
      </c>
      <c r="V10" s="120"/>
      <c r="W10" s="119" t="s">
        <v>50</v>
      </c>
      <c r="X10" s="120"/>
      <c r="Y10" s="118" t="s">
        <v>44</v>
      </c>
      <c r="Z10" s="117"/>
      <c r="AA10" s="118" t="s">
        <v>36</v>
      </c>
      <c r="AB10" s="117"/>
      <c r="AC10" s="118" t="s">
        <v>12</v>
      </c>
      <c r="AD10" s="117"/>
      <c r="AE10" s="116" t="s">
        <v>52</v>
      </c>
      <c r="AF10" s="117"/>
      <c r="AG10" s="116" t="s">
        <v>45</v>
      </c>
      <c r="AH10" s="117"/>
      <c r="AI10" s="116" t="s">
        <v>46</v>
      </c>
      <c r="AJ10" s="117"/>
      <c r="AK10" s="116" t="s">
        <v>47</v>
      </c>
      <c r="AL10" s="117"/>
      <c r="AM10" s="116" t="s">
        <v>48</v>
      </c>
      <c r="AN10" s="117"/>
      <c r="AO10" s="127" t="s">
        <v>13</v>
      </c>
      <c r="AP10" s="128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3649.6549999999997</v>
      </c>
      <c r="H12" s="49">
        <v>6318.6200000000017</v>
      </c>
      <c r="I12" s="49">
        <v>15865.06</v>
      </c>
      <c r="J12" s="49">
        <v>6023.29</v>
      </c>
      <c r="K12" s="49">
        <v>1060.3900000000001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5635</v>
      </c>
      <c r="R12" s="49">
        <v>95</v>
      </c>
      <c r="S12" s="49">
        <v>3920</v>
      </c>
      <c r="T12" s="49">
        <v>95</v>
      </c>
      <c r="U12" s="49">
        <v>65</v>
      </c>
      <c r="V12" s="49">
        <v>735</v>
      </c>
      <c r="W12" s="49">
        <v>0</v>
      </c>
      <c r="X12" s="49">
        <v>0</v>
      </c>
      <c r="Y12" s="49">
        <v>1253.087</v>
      </c>
      <c r="Z12" s="49">
        <v>1182.175</v>
      </c>
      <c r="AA12" s="49">
        <v>0</v>
      </c>
      <c r="AB12" s="49">
        <v>0</v>
      </c>
      <c r="AC12" s="49">
        <v>2498.7959999999998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33946.987999999998</v>
      </c>
      <c r="AP12" s="50">
        <f>SUMIF($C$11:$AN$11,"I.Mad",C12:AN12)</f>
        <v>14449.085000000001</v>
      </c>
      <c r="AQ12" s="50">
        <f>SUM(AO12:AP12)</f>
        <v>48396.072999999997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>
        <v>15</v>
      </c>
      <c r="H13" s="51">
        <v>123</v>
      </c>
      <c r="I13" s="51">
        <v>68</v>
      </c>
      <c r="J13" s="51">
        <v>109</v>
      </c>
      <c r="K13" s="51">
        <v>6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27</v>
      </c>
      <c r="R13" s="51">
        <v>1</v>
      </c>
      <c r="S13" s="51">
        <v>15</v>
      </c>
      <c r="T13" s="51">
        <v>3</v>
      </c>
      <c r="U13" s="51">
        <v>2</v>
      </c>
      <c r="V13" s="51">
        <v>14</v>
      </c>
      <c r="W13" s="51" t="s">
        <v>19</v>
      </c>
      <c r="X13" s="51" t="s">
        <v>19</v>
      </c>
      <c r="Y13" s="51">
        <v>24</v>
      </c>
      <c r="Z13" s="51">
        <v>31</v>
      </c>
      <c r="AA13" s="51" t="s">
        <v>19</v>
      </c>
      <c r="AB13" s="51" t="s">
        <v>19</v>
      </c>
      <c r="AC13" s="51">
        <v>20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177</v>
      </c>
      <c r="AP13" s="50">
        <f>SUMIF($C$11:$AN$11,"I.Mad",C13:AN13)</f>
        <v>281</v>
      </c>
      <c r="AQ13" s="50">
        <f>SUM(AO13:AP13)</f>
        <v>458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>
        <v>4</v>
      </c>
      <c r="H14" s="51">
        <v>18</v>
      </c>
      <c r="I14" s="51">
        <v>7</v>
      </c>
      <c r="J14" s="51">
        <v>8</v>
      </c>
      <c r="K14" s="51" t="s">
        <v>68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8</v>
      </c>
      <c r="R14" s="51">
        <v>1</v>
      </c>
      <c r="S14" s="51">
        <v>5</v>
      </c>
      <c r="T14" s="51">
        <v>1</v>
      </c>
      <c r="U14" s="51">
        <v>2</v>
      </c>
      <c r="V14" s="51">
        <v>4</v>
      </c>
      <c r="W14" s="51" t="s">
        <v>19</v>
      </c>
      <c r="X14" s="51" t="s">
        <v>19</v>
      </c>
      <c r="Y14" s="51">
        <v>4</v>
      </c>
      <c r="Z14" s="51">
        <v>6</v>
      </c>
      <c r="AA14" s="51" t="s">
        <v>19</v>
      </c>
      <c r="AB14" s="51" t="s">
        <v>19</v>
      </c>
      <c r="AC14" s="51">
        <v>7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37</v>
      </c>
      <c r="AP14" s="50">
        <f>SUMIF($C$11:$AN$11,"I.Mad",C14:AN14)</f>
        <v>38</v>
      </c>
      <c r="AQ14" s="50">
        <f>SUM(AO14:AP14)</f>
        <v>75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29.140338184160171</v>
      </c>
      <c r="H15" s="51">
        <v>6.0848818793397141</v>
      </c>
      <c r="I15" s="51">
        <v>11.301109542828</v>
      </c>
      <c r="J15" s="51">
        <v>1.4267170896871009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1.5391225392453043</v>
      </c>
      <c r="R15" s="51">
        <v>1.0810810810810809</v>
      </c>
      <c r="S15" s="51">
        <v>2.0040338409950404</v>
      </c>
      <c r="T15" s="51">
        <v>2.2099447513812156</v>
      </c>
      <c r="U15" s="51">
        <v>2.9124882558773142</v>
      </c>
      <c r="V15" s="51">
        <v>1.7260217493618604</v>
      </c>
      <c r="W15" s="51" t="s">
        <v>19</v>
      </c>
      <c r="X15" s="51" t="s">
        <v>19</v>
      </c>
      <c r="Y15" s="51">
        <v>4.8416160000000001</v>
      </c>
      <c r="Z15" s="51">
        <v>3.4213830000000001</v>
      </c>
      <c r="AA15" s="51" t="s">
        <v>19</v>
      </c>
      <c r="AB15" s="51" t="s">
        <v>19</v>
      </c>
      <c r="AC15" s="51">
        <v>4.7297752308926873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>
        <v>12</v>
      </c>
      <c r="H16" s="56">
        <v>13</v>
      </c>
      <c r="I16" s="56">
        <v>13.5</v>
      </c>
      <c r="J16" s="56">
        <v>14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13.5</v>
      </c>
      <c r="R16" s="56">
        <v>13.5</v>
      </c>
      <c r="S16" s="56">
        <v>13.5</v>
      </c>
      <c r="T16" s="56">
        <v>13</v>
      </c>
      <c r="U16" s="56">
        <v>13</v>
      </c>
      <c r="V16" s="56">
        <v>13</v>
      </c>
      <c r="W16" s="56" t="s">
        <v>19</v>
      </c>
      <c r="X16" s="56" t="s">
        <v>19</v>
      </c>
      <c r="Y16" s="56">
        <v>13.5</v>
      </c>
      <c r="Z16" s="56">
        <v>13.5</v>
      </c>
      <c r="AA16" s="56" t="s">
        <v>19</v>
      </c>
      <c r="AB16" s="56" t="s">
        <v>19</v>
      </c>
      <c r="AC16" s="56">
        <v>13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69">
        <v>1.8378669999999999</v>
      </c>
      <c r="Z25" s="69">
        <v>2.3610639999999998</v>
      </c>
      <c r="AA25" s="53"/>
      <c r="AB25" s="53"/>
      <c r="AC25" s="69">
        <v>13.114000000000001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14.951867</v>
      </c>
      <c r="AP25" s="50">
        <f t="shared" si="1"/>
        <v>2.3610639999999998</v>
      </c>
      <c r="AQ25" s="53">
        <f>SUM(AO25:AP25)</f>
        <v>17.312930999999999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69"/>
      <c r="Z30" s="10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64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115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63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62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>
        <v>0.27149859999999998</v>
      </c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0.27149859999999998</v>
      </c>
      <c r="AQ39" s="53">
        <f>SUM(AO39:AP39)</f>
        <v>0.27149859999999998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53">
        <v>18</v>
      </c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18</v>
      </c>
      <c r="AP40" s="50">
        <f>SUMIF($C$11:$AN$11,"I.Mad",C40:AN40)</f>
        <v>0</v>
      </c>
      <c r="AQ40" s="53">
        <f>SUM(AO40:AP40)</f>
        <v>18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3649.6549999999997</v>
      </c>
      <c r="H41" s="53">
        <f t="shared" si="5"/>
        <v>6318.6200000000017</v>
      </c>
      <c r="I41" s="53">
        <f t="shared" si="5"/>
        <v>15865.06</v>
      </c>
      <c r="J41" s="53">
        <f t="shared" si="5"/>
        <v>6023.29</v>
      </c>
      <c r="K41" s="53">
        <f t="shared" si="5"/>
        <v>1060.3900000000001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5635</v>
      </c>
      <c r="R41" s="53">
        <f t="shared" si="5"/>
        <v>95</v>
      </c>
      <c r="S41" s="53">
        <f t="shared" si="5"/>
        <v>3920</v>
      </c>
      <c r="T41" s="53">
        <f t="shared" si="5"/>
        <v>95</v>
      </c>
      <c r="U41" s="53">
        <f t="shared" si="5"/>
        <v>65</v>
      </c>
      <c r="V41" s="53">
        <f t="shared" si="5"/>
        <v>735</v>
      </c>
      <c r="W41" s="53">
        <f t="shared" si="5"/>
        <v>0</v>
      </c>
      <c r="X41" s="53">
        <f t="shared" si="5"/>
        <v>0</v>
      </c>
      <c r="Y41" s="53">
        <f t="shared" si="5"/>
        <v>1254.9248669999999</v>
      </c>
      <c r="Z41" s="53">
        <f t="shared" si="5"/>
        <v>1184.8075626</v>
      </c>
      <c r="AA41" s="53">
        <f t="shared" si="5"/>
        <v>0</v>
      </c>
      <c r="AB41" s="53">
        <f t="shared" si="5"/>
        <v>0</v>
      </c>
      <c r="AC41" s="53">
        <f>+SUM(AC24:AC40,AC18,AC12)</f>
        <v>2529.91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33961.939867000001</v>
      </c>
      <c r="AP41" s="53">
        <f>SUM(AP12,AP18,AP24:AP37)</f>
        <v>14451.446064000002</v>
      </c>
      <c r="AQ41" s="53">
        <f>SUM(AO41:AP41)</f>
        <v>48413.385931000004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18.3</v>
      </c>
      <c r="H42" s="55"/>
      <c r="I42" s="55">
        <v>20.5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/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66</v>
      </c>
      <c r="AN46" s="3"/>
    </row>
    <row r="47" spans="2:43" ht="45" x14ac:dyDescent="0.6">
      <c r="B47" s="114" t="s">
        <v>65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2019-05-20T18:27:11Z</dcterms:modified>
</cp:coreProperties>
</file>