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<sst xmlns="http://schemas.openxmlformats.org/spreadsheetml/2006/main" count="382" uniqueCount="68">
  <si>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</si>
  <si>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</si>
  <si>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</si>
  <si>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</si>
  <si>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</si>
  <si>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</si>
  <si>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</si>
  <si>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</si>
  <si>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</si>
  <si>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</si>
  <si>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</si>
  <si>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</si>
  <si>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</si>
  <si>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</si>
  <si>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</si>
  <si>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</si>
  <si>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</si>
  <si>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</si>
  <si>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</si>
  <si>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</si>
  <si>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</si>
  <si>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</si>
  <si>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</si>
  <si>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</si>
  <si>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</si>
  <si>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</si>
  <si>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</si>
  <si>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</si>
  <si>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</si>
  <si>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</si>
  <si>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</si>
  <si>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</si>
  <si>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</si>
  <si>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</si>
  <si>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</si>
  <si>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</si>
  <si>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</si>
  <si>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</si>
  <si>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</si>
  <si>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</si>
  <si>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</si>
  <si>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</si>
  <si>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</si>
  <si>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</si>
  <si>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</si>
  <si>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</si>
  <si>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</si>
  <si>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</si>
  <si>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</si>
  <si>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</si>
  <si>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</si>
  <si>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</si>
  <si>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</si>
  <si>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</si>
  <si>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</si>
  <si>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</si>
  <si>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</si>
  <si>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</si>
  <si>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</si>
  <si>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</si>
  <si>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</si>
  <si>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S/M</t>
  </si>
  <si>
    <t>GCQ/due</t>
  </si>
  <si>
    <t>&lt;&lt;</t>
  </si>
  <si>
    <t>&lt;</t>
  </si>
  <si>
    <t xml:space="preserve">        Fecha  : 17/06/2015</t>
  </si>
  <si>
    <t>Callao, 18 de junio del 2015</t>
  </si>
  <si>
    <t>R.M.Nº 003-2015-PRODUCE, R.M.N°056-2015 PRODUCE, R.M.N°078-2015 PRODUCE, R.M.N°082-2015 PRODUCE, R.M.N°098-2015 PRODUCE, R.M.N° 189-2015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</si>
</sst>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A1">
      <selection activeCell="F13" sqref="F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20.42187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65</v>
      </c>
      <c r="AP8" s="126"/>
      <c r="AQ8" s="126"/>
    </row>
    <row r="9" spans="2:43" ht="21.75" customHeight="1">
      <c r="B9" s="15" t="s">
        <v>2</v>
      </c>
      <c r="C9" s="12" t="s">
        <v>67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841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160</v>
      </c>
      <c r="V12" s="53">
        <v>0</v>
      </c>
      <c r="W12" s="53">
        <v>860</v>
      </c>
      <c r="X12" s="53">
        <v>0</v>
      </c>
      <c r="Y12" s="53">
        <v>2254</v>
      </c>
      <c r="Z12" s="53">
        <v>0</v>
      </c>
      <c r="AA12" s="53">
        <v>3000.0000000000005</v>
      </c>
      <c r="AB12" s="53">
        <v>0</v>
      </c>
      <c r="AC12" s="53">
        <v>5680</v>
      </c>
      <c r="AD12" s="53">
        <v>0</v>
      </c>
      <c r="AE12" s="53">
        <v>603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1033</v>
      </c>
      <c r="AL12" s="53">
        <v>106</v>
      </c>
      <c r="AM12" s="53">
        <v>44.78</v>
      </c>
      <c r="AN12" s="53">
        <v>0</v>
      </c>
      <c r="AO12" s="54">
        <f>SUMIF($C$11:$AN$11,"I.Mad",B12:AM12)</f>
        <v>13634.78</v>
      </c>
      <c r="AP12" s="54">
        <f>SUMIF($C$11:$AN$11,"I.Mad",C12:AN12)</f>
        <v>947</v>
      </c>
      <c r="AQ12" s="54">
        <f>SUM(AO12:AP12)</f>
        <v>14581.78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44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>
        <v>1</v>
      </c>
      <c r="V13" s="55" t="s">
        <v>21</v>
      </c>
      <c r="W13" s="55">
        <v>12</v>
      </c>
      <c r="X13" s="55" t="s">
        <v>21</v>
      </c>
      <c r="Y13" s="55">
        <v>23</v>
      </c>
      <c r="Z13" s="55" t="s">
        <v>21</v>
      </c>
      <c r="AA13" s="55">
        <v>18</v>
      </c>
      <c r="AB13" s="55" t="s">
        <v>21</v>
      </c>
      <c r="AC13" s="55">
        <v>23</v>
      </c>
      <c r="AD13" s="55" t="s">
        <v>21</v>
      </c>
      <c r="AE13" s="55">
        <v>8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>
        <v>9</v>
      </c>
      <c r="AL13" s="55">
        <v>1</v>
      </c>
      <c r="AM13" s="55">
        <v>1</v>
      </c>
      <c r="AN13" s="55" t="s">
        <v>21</v>
      </c>
      <c r="AO13" s="54">
        <f>SUMIF($C$11:$AN$11,"Ind",C13:AN13)</f>
        <v>95</v>
      </c>
      <c r="AP13" s="54">
        <f>SUMIF($C$11:$AN$11,"I.Mad",C13:AN13)</f>
        <v>45</v>
      </c>
      <c r="AQ13" s="54">
        <f>SUM(AO13:AP13)</f>
        <v>140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>
        <v>1</v>
      </c>
      <c r="V14" s="55" t="s">
        <v>21</v>
      </c>
      <c r="W14" s="55">
        <v>6</v>
      </c>
      <c r="X14" s="55" t="s">
        <v>21</v>
      </c>
      <c r="Y14" s="55">
        <v>9</v>
      </c>
      <c r="Z14" s="55" t="s">
        <v>21</v>
      </c>
      <c r="AA14" s="55">
        <v>9</v>
      </c>
      <c r="AB14" s="55" t="s">
        <v>21</v>
      </c>
      <c r="AC14" s="55">
        <v>5</v>
      </c>
      <c r="AD14" s="55" t="s">
        <v>21</v>
      </c>
      <c r="AE14" s="55">
        <v>4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>
        <v>3</v>
      </c>
      <c r="AL14" s="55" t="s">
        <v>61</v>
      </c>
      <c r="AM14" s="55" t="s">
        <v>61</v>
      </c>
      <c r="AN14" s="55" t="s">
        <v>21</v>
      </c>
      <c r="AO14" s="54">
        <f>SUMIF($C$11:$AN$11,"Ind",C14:AN14)</f>
        <v>37</v>
      </c>
      <c r="AP14" s="54">
        <f>SUMIF($C$11:$AN$11,"I.Mad",C14:AN14)</f>
        <v>0</v>
      </c>
      <c r="AQ14" s="54">
        <f>SUM(AO14:AP14)</f>
        <v>37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>
        <v>8</v>
      </c>
      <c r="V15" s="55" t="s">
        <v>21</v>
      </c>
      <c r="W15" s="55">
        <v>7</v>
      </c>
      <c r="X15" s="55" t="s">
        <v>21</v>
      </c>
      <c r="Y15" s="55">
        <v>14</v>
      </c>
      <c r="Z15" s="55" t="s">
        <v>21</v>
      </c>
      <c r="AA15" s="55">
        <v>28.677660803371968</v>
      </c>
      <c r="AB15" s="55" t="s">
        <v>21</v>
      </c>
      <c r="AC15" s="55">
        <v>36.97460611738843</v>
      </c>
      <c r="AD15" s="55" t="s">
        <v>21</v>
      </c>
      <c r="AE15" s="55">
        <v>29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>
        <v>8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>
        <v>13</v>
      </c>
      <c r="V16" s="61" t="s">
        <v>21</v>
      </c>
      <c r="W16" s="61">
        <v>13</v>
      </c>
      <c r="X16" s="61" t="s">
        <v>21</v>
      </c>
      <c r="Y16" s="61">
        <v>12.5</v>
      </c>
      <c r="Z16" s="61" t="s">
        <v>21</v>
      </c>
      <c r="AA16" s="61">
        <v>12.5</v>
      </c>
      <c r="AB16" s="61" t="s">
        <v>21</v>
      </c>
      <c r="AC16" s="61">
        <v>12</v>
      </c>
      <c r="AD16" s="61" t="s">
        <v>21</v>
      </c>
      <c r="AE16" s="61">
        <v>12.5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>
        <v>13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75">
        <v>3.8</v>
      </c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3.8</v>
      </c>
      <c r="AP25" s="58">
        <f>SUMIF($C$11:$AN$11,"I.Mad",C25:AN25)</f>
        <v>0</v>
      </c>
      <c r="AQ25" s="58">
        <f>SUM(AO25:AP25)</f>
        <v>3.8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841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160</v>
      </c>
      <c r="V38" s="58">
        <f t="shared" si="3"/>
        <v>0</v>
      </c>
      <c r="W38" s="58">
        <f t="shared" si="3"/>
        <v>860</v>
      </c>
      <c r="X38" s="58">
        <f t="shared" si="3"/>
        <v>0</v>
      </c>
      <c r="Y38" s="58">
        <f>+SUM(Y12,Y18,Y24:Y37)</f>
        <v>2257.8</v>
      </c>
      <c r="Z38" s="58">
        <f>+SUM(Z12,Z18,Z24:Z37)</f>
        <v>0</v>
      </c>
      <c r="AA38" s="58">
        <f>+SUM(AA12,AA18,AA24:AA37)</f>
        <v>3000.0000000000005</v>
      </c>
      <c r="AB38" s="58">
        <f aca="true" t="shared" si="4" ref="AB38:AN38">+SUM(AB12,AB18,AB24:AB37)</f>
        <v>0</v>
      </c>
      <c r="AC38" s="58">
        <f>+SUM(AC12,AC18,AC24:AC37)</f>
        <v>5680</v>
      </c>
      <c r="AD38" s="58">
        <f t="shared" si="4"/>
        <v>0</v>
      </c>
      <c r="AE38" s="58">
        <f t="shared" si="4"/>
        <v>603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1033</v>
      </c>
      <c r="AL38" s="58">
        <f t="shared" si="4"/>
        <v>106</v>
      </c>
      <c r="AM38" s="58">
        <f>+SUM(AM12,AM18,AM24:AM37)</f>
        <v>44.78</v>
      </c>
      <c r="AN38" s="58">
        <f t="shared" si="4"/>
        <v>0</v>
      </c>
      <c r="AO38" s="58">
        <f>SUM(AO12,AO18,AO24:AO37)</f>
        <v>13638.58</v>
      </c>
      <c r="AP38" s="58">
        <f>SUM(AP12,AP18,AP24:AP37)</f>
        <v>947</v>
      </c>
      <c r="AQ38" s="58">
        <f>SUM(AO38:AP38)</f>
        <v>14585.58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20.6</v>
      </c>
      <c r="H39" s="94"/>
      <c r="I39" s="94">
        <v>23.2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17.5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66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30" ht="23.25">
      <c r="J48" s="63"/>
      <c r="K48" s="63"/>
      <c r="L48" s="63"/>
      <c r="M48" s="68"/>
      <c r="N48" s="69"/>
      <c r="O48" s="30"/>
      <c r="P48" s="36"/>
      <c r="S48" s="27"/>
      <c r="U48" s="33"/>
      <c r="Z48" s="2" t="s">
        <v>63</v>
      </c>
      <c r="AD48" s="2" t="s">
        <v>64</v>
      </c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63</v>
      </c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2015-06-18T20:00:49Z</dcterms:modified>
  <cp:category/>
  <cp:version/>
  <cp:contentType/>
  <cp:contentStatus/>
</cp:coreProperties>
</file>