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<sst xmlns="http://schemas.openxmlformats.org/spreadsheetml/2006/main" count="374" uniqueCount="69">
  <si>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</si>
  <si>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</si>
  <si>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</si>
  <si>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</si>
  <si>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</si>
  <si>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</si>
  <si>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</si>
  <si>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</si>
  <si>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</si>
  <si>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</si>
  <si>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</si>
  <si>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</si>
  <si>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</si>
  <si>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</si>
  <si>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</si>
  <si>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</si>
  <si>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</si>
  <si>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</si>
  <si>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</si>
  <si>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</si>
  <si>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</si>
  <si>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</si>
  <si>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</si>
  <si>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</si>
  <si>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</si>
  <si>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</si>
  <si>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</si>
  <si>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</si>
  <si>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</si>
  <si>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</si>
  <si>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</si>
  <si>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</si>
  <si>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</si>
  <si>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</si>
  <si>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</si>
  <si>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</si>
  <si>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</si>
  <si>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</si>
  <si>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</si>
  <si>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</si>
  <si>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</si>
  <si>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</si>
  <si>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</si>
  <si>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</si>
  <si>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</si>
  <si>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</si>
  <si>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</si>
  <si>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</si>
  <si>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</si>
  <si>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</si>
  <si>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</si>
  <si>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</si>
  <si>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</si>
  <si>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</si>
  <si>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</si>
  <si>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</si>
  <si>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</si>
  <si>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</si>
  <si>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</si>
  <si>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</si>
  <si>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</si>
  <si>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</si>
  <si>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</si>
  <si>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</si>
  <si>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</si>
  <si>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</si>
  <si>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18/06/2021</t>
  </si>
  <si>
    <t>Callao, 20 de junio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</si>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</sst>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AX13" sqref="AX1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2:48" ht="45" customHeight="1" x14ac:dyDescent="0.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8" t="s">
        <v>5</v>
      </c>
      <c r="AN6" s="78"/>
      <c r="AO6" s="78"/>
      <c r="AP6" s="78"/>
      <c r="AQ6" s="7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9"/>
      <c r="AP7" s="79"/>
      <c r="AQ7" s="7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8" t="s">
        <v>66</v>
      </c>
      <c r="AP8" s="78"/>
      <c r="AQ8" s="78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3" t="s">
        <v>10</v>
      </c>
      <c r="D10" s="73"/>
      <c r="E10" s="73" t="s">
        <v>11</v>
      </c>
      <c r="F10" s="73"/>
      <c r="G10" s="73" t="s">
        <v>12</v>
      </c>
      <c r="H10" s="73"/>
      <c r="I10" s="73" t="s">
        <v>13</v>
      </c>
      <c r="J10" s="73"/>
      <c r="K10" s="73" t="s">
        <v>14</v>
      </c>
      <c r="L10" s="73"/>
      <c r="M10" s="73" t="s">
        <v>15</v>
      </c>
      <c r="N10" s="73"/>
      <c r="O10" s="73" t="s">
        <v>16</v>
      </c>
      <c r="P10" s="73"/>
      <c r="Q10" s="73" t="s">
        <v>17</v>
      </c>
      <c r="R10" s="73"/>
      <c r="S10" s="73" t="s">
        <v>18</v>
      </c>
      <c r="T10" s="73"/>
      <c r="U10" s="73" t="s">
        <v>19</v>
      </c>
      <c r="V10" s="73"/>
      <c r="W10" s="73" t="s">
        <v>20</v>
      </c>
      <c r="X10" s="73"/>
      <c r="Y10" s="75" t="s">
        <v>21</v>
      </c>
      <c r="Z10" s="75"/>
      <c r="AA10" s="73" t="s">
        <v>22</v>
      </c>
      <c r="AB10" s="73"/>
      <c r="AC10" s="73" t="s">
        <v>23</v>
      </c>
      <c r="AD10" s="73"/>
      <c r="AE10" s="73" t="s">
        <v>24</v>
      </c>
      <c r="AF10" s="73"/>
      <c r="AG10" s="73" t="s">
        <v>25</v>
      </c>
      <c r="AH10" s="73"/>
      <c r="AI10" s="73" t="s">
        <v>26</v>
      </c>
      <c r="AJ10" s="73"/>
      <c r="AK10" s="73" t="s">
        <v>27</v>
      </c>
      <c r="AL10" s="73"/>
      <c r="AM10" s="73" t="s">
        <v>28</v>
      </c>
      <c r="AN10" s="73"/>
      <c r="AO10" s="74" t="s">
        <v>29</v>
      </c>
      <c r="AP10" s="74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3220</v>
      </c>
      <c r="F12" s="34">
        <v>0</v>
      </c>
      <c r="G12" s="34">
        <v>10883.005000000001</v>
      </c>
      <c r="H12" s="34">
        <v>217.49</v>
      </c>
      <c r="I12" s="34">
        <v>10874.06</v>
      </c>
      <c r="J12" s="34">
        <v>1039.3399999999999</v>
      </c>
      <c r="K12" s="34">
        <v>387.56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541.12</v>
      </c>
      <c r="R12" s="34">
        <v>0</v>
      </c>
      <c r="S12" s="34">
        <v>2705.2</v>
      </c>
      <c r="T12" s="34">
        <v>0</v>
      </c>
      <c r="U12" s="34">
        <v>1260</v>
      </c>
      <c r="V12" s="34">
        <v>778</v>
      </c>
      <c r="W12" s="34">
        <v>0</v>
      </c>
      <c r="X12" s="34">
        <v>0</v>
      </c>
      <c r="Y12" s="34">
        <v>392.7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864.97</v>
      </c>
      <c r="AN12" s="34">
        <v>244.14499999999998</v>
      </c>
      <c r="AO12" s="34">
        <f>SUMIF($C$11:$AN$11,"Ind",C12:AN12)</f>
        <v>31128.615000000005</v>
      </c>
      <c r="AP12" s="34">
        <f>SUMIF($C$11:$AN$11,"I.Mad",C12:AN12)</f>
        <v>2278.9749999999999</v>
      </c>
      <c r="AQ12" s="34">
        <f>SUM(AO12:AP12)</f>
        <v>33407.590000000004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>
        <v>15</v>
      </c>
      <c r="F13" s="34" t="s">
        <v>35</v>
      </c>
      <c r="G13" s="34">
        <v>52</v>
      </c>
      <c r="H13" s="34">
        <v>3</v>
      </c>
      <c r="I13" s="34">
        <v>46</v>
      </c>
      <c r="J13" s="34">
        <v>16</v>
      </c>
      <c r="K13" s="34">
        <v>1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4</v>
      </c>
      <c r="R13" s="34" t="s">
        <v>35</v>
      </c>
      <c r="S13" s="34">
        <v>18</v>
      </c>
      <c r="T13" s="34" t="s">
        <v>35</v>
      </c>
      <c r="U13" s="34">
        <v>5</v>
      </c>
      <c r="V13" s="34">
        <v>8</v>
      </c>
      <c r="W13" s="34" t="s">
        <v>35</v>
      </c>
      <c r="X13" s="34" t="s">
        <v>35</v>
      </c>
      <c r="Y13" s="34">
        <v>4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>
        <v>15</v>
      </c>
      <c r="AN13" s="34">
        <v>4</v>
      </c>
      <c r="AO13" s="34">
        <f>SUMIF($C$11:$AN$11,"Ind*",C13:AN13)</f>
        <v>160</v>
      </c>
      <c r="AP13" s="34">
        <f>SUMIF($C$11:$AN$11,"I.Mad",C13:AN13)</f>
        <v>31</v>
      </c>
      <c r="AQ13" s="34">
        <f>SUM(AO13:AP13)</f>
        <v>191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68</v>
      </c>
      <c r="F14" s="34" t="s">
        <v>35</v>
      </c>
      <c r="G14" s="34">
        <v>8</v>
      </c>
      <c r="H14" s="34">
        <v>3</v>
      </c>
      <c r="I14" s="34">
        <v>13</v>
      </c>
      <c r="J14" s="34" t="s">
        <v>68</v>
      </c>
      <c r="K14" s="34" t="s">
        <v>68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3</v>
      </c>
      <c r="R14" s="34" t="s">
        <v>35</v>
      </c>
      <c r="S14" s="34">
        <v>7</v>
      </c>
      <c r="T14" s="34" t="s">
        <v>35</v>
      </c>
      <c r="U14" s="34">
        <v>3</v>
      </c>
      <c r="V14" s="34">
        <v>3</v>
      </c>
      <c r="W14" s="34" t="s">
        <v>35</v>
      </c>
      <c r="X14" s="34" t="s">
        <v>35</v>
      </c>
      <c r="Y14" s="34">
        <v>2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>
        <v>5</v>
      </c>
      <c r="AN14" s="34">
        <v>1</v>
      </c>
      <c r="AO14" s="34">
        <f>SUMIF($C$11:$AN$11,"Ind*",C14:AN14)</f>
        <v>41</v>
      </c>
      <c r="AP14" s="34">
        <f>SUMIF($C$11:$AN$11,"I.Mad",C14:AN14)</f>
        <v>7</v>
      </c>
      <c r="AQ14" s="34">
        <f>SUM(AO14:AP14)</f>
        <v>48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>
        <v>53.578930892417539</v>
      </c>
      <c r="H15" s="34">
        <v>53.121495804185116</v>
      </c>
      <c r="I15" s="34">
        <v>37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47.349970309938897</v>
      </c>
      <c r="R15" s="34" t="s">
        <v>35</v>
      </c>
      <c r="S15" s="34">
        <v>41.7</v>
      </c>
      <c r="T15" s="34" t="s">
        <v>35</v>
      </c>
      <c r="U15" s="34">
        <v>34.25</v>
      </c>
      <c r="V15" s="34">
        <v>34.58</v>
      </c>
      <c r="W15" s="34" t="s">
        <v>35</v>
      </c>
      <c r="X15" s="34" t="s">
        <v>35</v>
      </c>
      <c r="Y15" s="34">
        <v>10.043504630485312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>
        <v>11.124299435348533</v>
      </c>
      <c r="AN15" s="34">
        <v>34.50292397660818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>
        <v>11.5</v>
      </c>
      <c r="H16" s="40">
        <v>12</v>
      </c>
      <c r="I16" s="40">
        <v>12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11.5</v>
      </c>
      <c r="R16" s="40" t="s">
        <v>35</v>
      </c>
      <c r="S16" s="40">
        <v>12.5</v>
      </c>
      <c r="T16" s="40" t="s">
        <v>35</v>
      </c>
      <c r="U16" s="40">
        <v>12.5</v>
      </c>
      <c r="V16" s="40">
        <v>12</v>
      </c>
      <c r="W16" s="40" t="s">
        <v>35</v>
      </c>
      <c r="X16" s="40" t="s">
        <v>35</v>
      </c>
      <c r="Y16" s="40">
        <v>12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>
        <v>12.5</v>
      </c>
      <c r="AN16" s="40">
        <v>12.5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2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46">
        <v>6.9</v>
      </c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6.9</v>
      </c>
      <c r="AP25" s="34">
        <f t="shared" si="1"/>
        <v>0</v>
      </c>
      <c r="AQ25" s="46">
        <f t="shared" si="2"/>
        <v>6.9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1"/>
      <c r="Z27" s="34"/>
      <c r="AA27" s="34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71"/>
      <c r="Z28" s="34"/>
      <c r="AA28" s="34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71"/>
      <c r="Z29" s="34"/>
      <c r="AA29" s="34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71"/>
      <c r="Z30" s="34"/>
      <c r="AA30" s="34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72"/>
      <c r="Z31" s="40"/>
      <c r="AA31" s="40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4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3220</v>
      </c>
      <c r="F41" s="46">
        <f t="shared" si="3"/>
        <v>0</v>
      </c>
      <c r="G41" s="46">
        <f t="shared" si="3"/>
        <v>10883.005000000001</v>
      </c>
      <c r="H41" s="46">
        <f t="shared" si="3"/>
        <v>217.49</v>
      </c>
      <c r="I41" s="46">
        <f t="shared" si="3"/>
        <v>10880.96</v>
      </c>
      <c r="J41" s="46">
        <f t="shared" si="3"/>
        <v>1039.3399999999999</v>
      </c>
      <c r="K41" s="46">
        <f t="shared" si="3"/>
        <v>387.56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541.12</v>
      </c>
      <c r="R41" s="46">
        <f t="shared" si="3"/>
        <v>0</v>
      </c>
      <c r="S41" s="46">
        <f t="shared" si="3"/>
        <v>2705.2</v>
      </c>
      <c r="T41" s="46">
        <f t="shared" si="3"/>
        <v>0</v>
      </c>
      <c r="U41" s="46">
        <f t="shared" si="3"/>
        <v>1260</v>
      </c>
      <c r="V41" s="46">
        <f t="shared" si="3"/>
        <v>778</v>
      </c>
      <c r="W41" s="46">
        <f t="shared" si="3"/>
        <v>0</v>
      </c>
      <c r="X41" s="46">
        <f t="shared" si="3"/>
        <v>0</v>
      </c>
      <c r="Y41" s="46">
        <f t="shared" si="3"/>
        <v>392.7</v>
      </c>
      <c r="Z41" s="46">
        <f t="shared" si="3"/>
        <v>0</v>
      </c>
      <c r="AA41" s="46">
        <f t="shared" si="3"/>
        <v>0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864.97</v>
      </c>
      <c r="AN41" s="46">
        <f t="shared" si="3"/>
        <v>244.14499999999998</v>
      </c>
      <c r="AO41" s="46">
        <f>SUM(AO12,AO18,AO24:AO37)</f>
        <v>31135.515000000007</v>
      </c>
      <c r="AP41" s="46">
        <f>SUM(AP12,AP18,AP24:AP37)</f>
        <v>2278.9749999999999</v>
      </c>
      <c r="AQ41" s="46">
        <f t="shared" si="2"/>
        <v>33414.490000000005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19.2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63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2021-06-21T14:45:30Z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