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<sst xmlns="http://schemas.openxmlformats.org/spreadsheetml/2006/main" count="374" uniqueCount="69">
  <si>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</si>
  <si>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</si>
  <si>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</si>
  <si>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</si>
  <si>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</si>
  <si>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</si>
  <si>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</si>
  <si>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</si>
  <si>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</si>
  <si>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</si>
  <si>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</si>
  <si>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</si>
  <si>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</si>
  <si>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</si>
  <si>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</si>
  <si>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</si>
  <si>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</si>
  <si>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</si>
  <si>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</si>
  <si>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</si>
  <si>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</si>
  <si>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</si>
  <si>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</si>
  <si>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</si>
  <si>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</si>
  <si>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</si>
  <si>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</si>
  <si>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</si>
  <si>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</si>
  <si>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</si>
  <si>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</si>
  <si>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</si>
  <si>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</si>
  <si>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</si>
  <si>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</si>
  <si>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</si>
  <si>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</si>
  <si>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</si>
  <si>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</si>
  <si>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</si>
  <si>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</si>
  <si>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</si>
  <si>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</si>
  <si>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</si>
  <si>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</si>
  <si>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</si>
  <si>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</si>
  <si>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</si>
  <si>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</si>
  <si>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</si>
  <si>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</si>
  <si>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</si>
  <si>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</si>
  <si>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</si>
  <si>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</si>
  <si>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</si>
  <si>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</si>
  <si>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</si>
  <si>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</si>
  <si>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</si>
  <si>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</si>
  <si>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</si>
  <si>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</si>
  <si>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</si>
  <si>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</si>
  <si>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</si>
  <si>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Callao, 20 de junio del 2022</t>
  </si>
  <si>
    <t xml:space="preserve">        Fecha  : 19/06/2022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</si>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</sst>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V24" sqref="V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1510</v>
      </c>
      <c r="G12" s="30">
        <v>4543.1149999999998</v>
      </c>
      <c r="H12" s="30">
        <v>3543.9349999999995</v>
      </c>
      <c r="I12" s="30">
        <v>14673.27</v>
      </c>
      <c r="J12" s="30">
        <v>1652</v>
      </c>
      <c r="K12" s="30">
        <v>1103.82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2210</v>
      </c>
      <c r="R12" s="30">
        <v>0</v>
      </c>
      <c r="S12" s="30">
        <v>2153</v>
      </c>
      <c r="T12" s="30">
        <v>0</v>
      </c>
      <c r="U12" s="30">
        <v>1060</v>
      </c>
      <c r="V12" s="30">
        <v>0</v>
      </c>
      <c r="W12" s="30">
        <v>2410</v>
      </c>
      <c r="X12" s="30">
        <v>40</v>
      </c>
      <c r="Y12" s="30">
        <v>0</v>
      </c>
      <c r="Z12" s="30">
        <v>329.31000000000006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483.74</v>
      </c>
      <c r="AN12" s="30">
        <v>0</v>
      </c>
      <c r="AO12" s="30">
        <f>SUMIF($C$11:$AN$11,"Ind",C12:AN12)</f>
        <v>28636.945000000003</v>
      </c>
      <c r="AP12" s="30">
        <f>SUMIF($C$11:$AN$11,"I.Mad",C12:AN12)</f>
        <v>7075.2449999999999</v>
      </c>
      <c r="AQ12" s="30">
        <f>SUM(AO12:AP12)</f>
        <v>35712.19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21</v>
      </c>
      <c r="G13" s="30">
        <v>44</v>
      </c>
      <c r="H13" s="30">
        <v>79</v>
      </c>
      <c r="I13" s="30">
        <v>89</v>
      </c>
      <c r="J13" s="30">
        <v>31</v>
      </c>
      <c r="K13" s="30">
        <v>6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17</v>
      </c>
      <c r="R13" s="30" t="s">
        <v>34</v>
      </c>
      <c r="S13" s="30">
        <v>14</v>
      </c>
      <c r="T13" s="30" t="s">
        <v>34</v>
      </c>
      <c r="U13" s="30">
        <v>6</v>
      </c>
      <c r="V13" s="30" t="s">
        <v>34</v>
      </c>
      <c r="W13" s="30">
        <v>6</v>
      </c>
      <c r="X13" s="30">
        <v>1</v>
      </c>
      <c r="Y13" s="30" t="s">
        <v>34</v>
      </c>
      <c r="Z13" s="30">
        <v>5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6</v>
      </c>
      <c r="AN13" s="30" t="s">
        <v>34</v>
      </c>
      <c r="AO13" s="30">
        <f>SUMIF($C$11:$AN$11,"Ind*",C13:AN13)</f>
        <v>188</v>
      </c>
      <c r="AP13" s="30">
        <f>SUMIF($C$11:$AN$11,"I.Mad",C13:AN13)</f>
        <v>137</v>
      </c>
      <c r="AQ13" s="30">
        <f>SUM(AO13:AP13)</f>
        <v>325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68</v>
      </c>
      <c r="G14" s="30">
        <v>5</v>
      </c>
      <c r="H14" s="30">
        <v>4</v>
      </c>
      <c r="I14" s="30">
        <v>7</v>
      </c>
      <c r="J14" s="30">
        <v>2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9</v>
      </c>
      <c r="R14" s="30" t="s">
        <v>34</v>
      </c>
      <c r="S14" s="30">
        <v>5</v>
      </c>
      <c r="T14" s="30" t="s">
        <v>34</v>
      </c>
      <c r="U14" s="30">
        <v>4</v>
      </c>
      <c r="V14" s="30" t="s">
        <v>34</v>
      </c>
      <c r="W14" s="30">
        <v>4</v>
      </c>
      <c r="X14" s="30" t="s">
        <v>68</v>
      </c>
      <c r="Y14" s="30" t="s">
        <v>34</v>
      </c>
      <c r="Z14" s="30" t="s">
        <v>68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4</v>
      </c>
      <c r="AN14" s="30" t="s">
        <v>34</v>
      </c>
      <c r="AO14" s="30">
        <f>SUMIF($C$11:$AN$11,"Ind*",C14:AN14)</f>
        <v>38</v>
      </c>
      <c r="AP14" s="30">
        <f>SUMIF($C$11:$AN$11,"I.Mad",C14:AN14)</f>
        <v>6</v>
      </c>
      <c r="AQ14" s="30">
        <f>SUM(AO14:AP14)</f>
        <v>44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63.175710609258189</v>
      </c>
      <c r="H15" s="30">
        <v>81.952347193359856</v>
      </c>
      <c r="I15" s="30">
        <v>68.149000777221701</v>
      </c>
      <c r="J15" s="30">
        <v>70.913974068503038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34.036185306075147</v>
      </c>
      <c r="R15" s="30" t="s">
        <v>34</v>
      </c>
      <c r="S15" s="30">
        <v>27.579090927990762</v>
      </c>
      <c r="T15" s="30" t="s">
        <v>34</v>
      </c>
      <c r="U15" s="30">
        <v>55.759504344197303</v>
      </c>
      <c r="V15" s="30" t="s">
        <v>34</v>
      </c>
      <c r="W15" s="30">
        <v>69.060539816289818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26.27425407988753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11</v>
      </c>
      <c r="H16" s="36">
        <v>10.5</v>
      </c>
      <c r="I16" s="36">
        <v>11</v>
      </c>
      <c r="J16" s="36">
        <v>11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>
        <v>12.5</v>
      </c>
      <c r="T16" s="36" t="s">
        <v>34</v>
      </c>
      <c r="U16" s="36">
        <v>11.5</v>
      </c>
      <c r="V16" s="36" t="s">
        <v>34</v>
      </c>
      <c r="W16" s="36">
        <v>11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2.57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2.57</v>
      </c>
      <c r="AP25" s="30">
        <f t="shared" si="1"/>
        <v>0</v>
      </c>
      <c r="AQ25" s="42">
        <f t="shared" si="2"/>
        <v>2.57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1510</v>
      </c>
      <c r="G41" s="42">
        <f t="shared" si="3"/>
        <v>4543.1149999999998</v>
      </c>
      <c r="H41" s="42">
        <f t="shared" si="3"/>
        <v>3543.9349999999995</v>
      </c>
      <c r="I41" s="42">
        <f t="shared" si="3"/>
        <v>14675.84</v>
      </c>
      <c r="J41" s="42">
        <f t="shared" si="3"/>
        <v>1652</v>
      </c>
      <c r="K41" s="42">
        <f t="shared" si="3"/>
        <v>1103.82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2210</v>
      </c>
      <c r="R41" s="42">
        <f t="shared" si="3"/>
        <v>0</v>
      </c>
      <c r="S41" s="42">
        <f t="shared" si="3"/>
        <v>2153</v>
      </c>
      <c r="T41" s="42">
        <f t="shared" si="3"/>
        <v>0</v>
      </c>
      <c r="U41" s="42">
        <f t="shared" si="3"/>
        <v>1060</v>
      </c>
      <c r="V41" s="42">
        <f t="shared" si="3"/>
        <v>0</v>
      </c>
      <c r="W41" s="42">
        <f t="shared" si="3"/>
        <v>2410</v>
      </c>
      <c r="X41" s="42">
        <f t="shared" si="3"/>
        <v>40</v>
      </c>
      <c r="Y41" s="42">
        <f t="shared" si="3"/>
        <v>0</v>
      </c>
      <c r="Z41" s="42">
        <f t="shared" si="3"/>
        <v>329.31000000000006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483.74</v>
      </c>
      <c r="AN41" s="42">
        <f t="shared" si="3"/>
        <v>0</v>
      </c>
      <c r="AO41" s="42">
        <f>SUM(AO12,AO18,AO24:AO37)</f>
        <v>28639.515000000003</v>
      </c>
      <c r="AP41" s="42">
        <f>SUM(AP12,AP18,AP24:AP37)</f>
        <v>7075.2449999999999</v>
      </c>
      <c r="AQ41" s="42">
        <f t="shared" si="2"/>
        <v>35714.76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14.7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2022-06-21T14:30:48Z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