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<sst xmlns="http://schemas.openxmlformats.org/spreadsheetml/2006/main" count="385" uniqueCount="65">
  <si>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</si>
  <si>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</si>
  <si>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</si>
  <si>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</si>
  <si>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</si>
  <si>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</si>
  <si>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</si>
  <si>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</si>
  <si>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</si>
  <si>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</si>
  <si>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</si>
  <si>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</si>
  <si>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</si>
  <si>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</si>
  <si>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</si>
  <si>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</si>
  <si>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</si>
  <si>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</si>
  <si>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</si>
  <si>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</si>
  <si>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</si>
  <si>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</si>
  <si>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</si>
  <si>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</si>
  <si>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</si>
  <si>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</si>
  <si>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</si>
  <si>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</si>
  <si>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</si>
  <si>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</si>
  <si>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</si>
  <si>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</si>
  <si>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</si>
  <si>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</si>
  <si>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</si>
  <si>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</si>
  <si>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</si>
  <si>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</si>
  <si>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</si>
  <si>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</si>
  <si>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</si>
  <si>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</si>
  <si>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</si>
  <si>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</si>
  <si>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</si>
  <si>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</si>
  <si>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</si>
  <si>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</si>
  <si>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</si>
  <si>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</si>
  <si>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</si>
  <si>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</si>
  <si>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</si>
  <si>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</si>
  <si>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</si>
  <si>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</si>
  <si>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</si>
  <si>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</si>
  <si>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</si>
  <si>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</si>
  <si>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R.M.N°427-2015-PRODUCE,R.M.N°017-2016-PRODUCE,R.M.N°223-2016-PRODUCE,R.M.N°229-2016-PRODUCE</t>
  </si>
  <si>
    <t>CALAMAR</t>
  </si>
  <si>
    <t>Callao, 24 de junio del 2016</t>
  </si>
  <si>
    <t xml:space="preserve">        Fecha  : 23/06/2016</t>
  </si>
  <si>
    <t>PAMPANO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</si>
</sst>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39" sqref="AM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38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47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57</v>
      </c>
      <c r="X10" s="123"/>
      <c r="Y10" s="114" t="s">
        <v>50</v>
      </c>
      <c r="Z10" s="115"/>
      <c r="AA10" s="122" t="s">
        <v>39</v>
      </c>
      <c r="AB10" s="123"/>
      <c r="AC10" s="122" t="s">
        <v>13</v>
      </c>
      <c r="AD10" s="123"/>
      <c r="AE10" s="121" t="s">
        <v>51</v>
      </c>
      <c r="AF10" s="115"/>
      <c r="AG10" s="121" t="s">
        <v>52</v>
      </c>
      <c r="AH10" s="115"/>
      <c r="AI10" s="121" t="s">
        <v>53</v>
      </c>
      <c r="AJ10" s="115"/>
      <c r="AK10" s="121" t="s">
        <v>54</v>
      </c>
      <c r="AL10" s="115"/>
      <c r="AM10" s="121" t="s">
        <v>55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2142</v>
      </c>
      <c r="J12" s="53">
        <v>37</v>
      </c>
      <c r="K12" s="53">
        <v>776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237.16388888888886</v>
      </c>
      <c r="Z12" s="53">
        <v>27.337837837837835</v>
      </c>
      <c r="AA12" s="53">
        <v>0</v>
      </c>
      <c r="AB12" s="53">
        <v>0</v>
      </c>
      <c r="AC12" s="53">
        <v>9661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12816.163888888888</v>
      </c>
      <c r="AP12" s="54">
        <f>SUMIF($C$11:$AN$11,"I.Mad",C12:AN12)</f>
        <v>64.337837837837839</v>
      </c>
      <c r="AQ12" s="54">
        <f>SUM(AO12:AP12)</f>
        <v>12880.501726726727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52</v>
      </c>
      <c r="J13" s="55">
        <v>26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1</v>
      </c>
      <c r="Z13" s="55">
        <v>1</v>
      </c>
      <c r="AA13" s="55" t="s">
        <v>20</v>
      </c>
      <c r="AB13" s="55" t="s">
        <v>20</v>
      </c>
      <c r="AC13" s="55">
        <v>63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119</v>
      </c>
      <c r="AP13" s="54">
        <f>SUMIF($C$11:$AN$11,"I.Mad",C13:AN13)</f>
        <v>27</v>
      </c>
      <c r="AQ13" s="54">
        <f>SUM(AO13:AP13)</f>
        <v>146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6</v>
      </c>
      <c r="J14" s="55">
        <v>4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1</v>
      </c>
      <c r="AA14" s="55" t="s">
        <v>20</v>
      </c>
      <c r="AB14" s="55" t="s">
        <v>20</v>
      </c>
      <c r="AC14" s="55">
        <v>19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29</v>
      </c>
      <c r="AP14" s="54">
        <f>SUMIF($C$11:$AN$11,"I.Mad",C14:AN14)</f>
        <v>5</v>
      </c>
      <c r="AQ14" s="54">
        <f>SUM(AO14:AP14)</f>
        <v>34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>
        <v>0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55">
        <v>1.0900000000000001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</v>
      </c>
      <c r="J16" s="61">
        <v>15.5</v>
      </c>
      <c r="K16" s="61">
        <v>14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14</v>
      </c>
      <c r="Z16" s="61">
        <v>14</v>
      </c>
      <c r="AA16" s="61" t="s">
        <v>20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129.77000000000001</v>
      </c>
      <c r="J25" s="74">
        <v>0.13</v>
      </c>
      <c r="K25" s="74">
        <v>9.69</v>
      </c>
      <c r="L25" s="58"/>
      <c r="M25" s="58"/>
      <c r="N25" s="58"/>
      <c r="O25" s="58"/>
      <c r="P25" s="58"/>
      <c r="Q25" s="74"/>
      <c r="R25" s="74"/>
      <c r="S25" s="58"/>
      <c r="T25" s="58"/>
      <c r="U25" s="74"/>
      <c r="V25" s="58"/>
      <c r="W25" s="74"/>
      <c r="X25" s="58"/>
      <c r="Y25" s="58">
        <v>7</v>
      </c>
      <c r="Z25" s="74">
        <v>4.5</v>
      </c>
      <c r="AA25" s="58"/>
      <c r="AB25" s="58"/>
      <c r="AC25" s="58">
        <v>27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173.46</v>
      </c>
      <c r="AP25" s="54">
        <f t="shared" ref="AP25:AP37" si="2">SUMIF($C$11:$AN$11,"I.Mad",C25:AN25)</f>
        <v>4.63</v>
      </c>
      <c r="AQ25" s="58">
        <f>SUM(AO25:AP25)</f>
        <v>178.09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>
        <v>20.8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20.8</v>
      </c>
      <c r="AP26" s="54">
        <f t="shared" si="2"/>
        <v>0</v>
      </c>
      <c r="AQ26" s="58">
        <f t="shared" si="0"/>
        <v>20.8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>
        <v>2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2</v>
      </c>
      <c r="AP30" s="54">
        <f t="shared" si="2"/>
        <v>0</v>
      </c>
      <c r="AQ30" s="58">
        <f t="shared" si="0"/>
        <v>2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74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74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64</v>
      </c>
      <c r="C36" s="58"/>
      <c r="D36" s="58"/>
      <c r="E36" s="58"/>
      <c r="F36" s="58"/>
      <c r="G36" s="58"/>
      <c r="H36" s="58"/>
      <c r="I36" s="58"/>
      <c r="J36" s="74">
        <v>0.27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0.27</v>
      </c>
      <c r="AQ36" s="58">
        <f t="shared" si="0"/>
        <v>0.27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2292.5700000000002</v>
      </c>
      <c r="J38" s="58">
        <f t="shared" si="3"/>
        <v>37.400000000000006</v>
      </c>
      <c r="K38" s="58">
        <f t="shared" si="3"/>
        <v>785.69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244.16388888888886</v>
      </c>
      <c r="Z38" s="58">
        <f>+SUM(Z12,Z18,Z24:Z37)</f>
        <v>31.837837837837835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9690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13012.423888888887</v>
      </c>
      <c r="AP38" s="58">
        <f>SUM(AP12,AP18,AP24:AP37)</f>
        <v>69.23783783783783</v>
      </c>
      <c r="AQ38" s="58">
        <f>SUM(AO38:AP38)</f>
        <v>13081.661726726725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</v>
      </c>
      <c r="H39" s="60"/>
      <c r="I39" s="93">
        <v>18.670000000000002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16.399999999999999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2016-06-24T18:56:39Z</dcterms:modified>
</cp:coreProperties>
</file>