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showHorizontalScroll="0" showVerticalScroll="0" showSheetTabs="0" xWindow="0" yWindow="120" windowWidth="20490" windowHeight="7635" tabRatio="540"/>
  </bookViews>
  <sheets>
    <sheet name="reporte" sheetId="5" r:id="rId1"/>
  </sheets>
  <definedNames>
    <definedName name="_xlnm.Print_Area" localSheetId="0">reporte!$A$1:$AQ$47</definedName>
  </definedNames>
  <calcPr calcId="145621" iterateDelta="1E-4"/>
</workbook>
</file>

<file path=xl/calcChain.xml><?xml version="1.0" encoding="utf-8"?>
<calcChain xmlns="http://schemas.openxmlformats.org/spreadsheetml/2006/main">
  <c r="X41" i="5" l="1"/>
  <c r="Y41" i="5"/>
  <c r="Z41" i="5"/>
  <c r="AA41" i="5"/>
  <c r="AB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<sst xmlns="http://schemas.openxmlformats.org/spreadsheetml/2006/main" count="372" uniqueCount="71">
  <si>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</si>
  <si>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</si>
  <si>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</si>
  <si>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</si>
  <si>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</si>
  <si>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</si>
  <si>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</si>
  <si>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</si>
  <si>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</si>
  <si>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</si>
  <si>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</si>
  <si>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</si>
  <si>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</si>
  <si>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</si>
  <si>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</si>
  <si>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</si>
  <si>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</si>
  <si>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</si>
  <si>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</si>
  <si>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</si>
  <si>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</si>
  <si>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</si>
  <si>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</si>
  <si>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</si>
  <si>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</si>
  <si>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</si>
  <si>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</si>
  <si>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</si>
  <si>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</si>
  <si>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</si>
  <si>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</si>
  <si>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</si>
  <si>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</si>
  <si>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</si>
  <si>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</si>
  <si>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</si>
  <si>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</si>
  <si>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</si>
  <si>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</si>
  <si>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</si>
  <si>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</si>
  <si>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</si>
  <si>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</si>
  <si>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</si>
  <si>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</si>
  <si>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</si>
  <si>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</si>
  <si>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</si>
  <si>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</si>
  <si>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</si>
  <si>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</si>
  <si>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</si>
  <si>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</si>
  <si>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</si>
  <si>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</si>
  <si>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</si>
  <si>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</si>
  <si>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</si>
  <si>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</si>
  <si>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</si>
  <si>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</si>
  <si>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</si>
  <si>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MALAGUA</t>
  </si>
  <si>
    <t>BAGRE</t>
  </si>
  <si>
    <t>GCQ/due</t>
  </si>
  <si>
    <t>Puerto cerrado por oleaje anómalo</t>
  </si>
  <si>
    <t>FALSO VOLADOR</t>
  </si>
  <si>
    <t>Callao, 24 de junio del 2019</t>
  </si>
  <si>
    <t xml:space="preserve">        Fecha  : 23/06/2019</t>
  </si>
  <si>
    <t>11,0 Y 12,0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</si>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</sst>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1" fillId="0" borderId="0"/>
    <xf numFmtId="0" fontId="37" fillId="0" borderId="0"/>
    <xf numFmtId="0" fontId="11" fillId="0" borderId="0"/>
    <xf numFmtId="0" fontId="37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3" fillId="0" borderId="0"/>
    <xf numFmtId="0" fontId="11" fillId="0" borderId="0"/>
    <xf numFmtId="169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3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Border="1"/>
    <xf numFmtId="0" fontId="14" fillId="3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20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8" fontId="12" fillId="0" borderId="0" xfId="0" applyNumberFormat="1" applyFont="1"/>
    <xf numFmtId="0" fontId="13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167" fontId="13" fillId="0" borderId="0" xfId="0" applyNumberFormat="1" applyFont="1" applyBorder="1"/>
    <xf numFmtId="167" fontId="14" fillId="3" borderId="5" xfId="0" applyNumberFormat="1" applyFont="1" applyFill="1" applyBorder="1" applyAlignment="1">
      <alignment horizontal="center" wrapText="1"/>
    </xf>
    <xf numFmtId="167" fontId="14" fillId="0" borderId="0" xfId="0" applyNumberFormat="1" applyFont="1" applyBorder="1" applyAlignment="1">
      <alignment horizontal="center"/>
    </xf>
    <xf numFmtId="1" fontId="12" fillId="0" borderId="0" xfId="0" applyNumberFormat="1" applyFont="1"/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1" fontId="13" fillId="0" borderId="0" xfId="0" applyNumberFormat="1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167" fontId="20" fillId="0" borderId="0" xfId="12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0" xfId="0" applyFont="1"/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14" fillId="0" borderId="3" xfId="0" quotePrefix="1" applyNumberFormat="1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1" xfId="0" quotePrefix="1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0" fontId="16" fillId="0" borderId="0" xfId="0" applyFont="1"/>
    <xf numFmtId="167" fontId="23" fillId="0" borderId="1" xfId="0" applyNumberFormat="1" applyFont="1" applyFill="1" applyBorder="1" applyAlignment="1">
      <alignment horizontal="center"/>
    </xf>
    <xf numFmtId="167" fontId="23" fillId="0" borderId="1" xfId="0" quotePrefix="1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2" fillId="0" borderId="0" xfId="0" applyFont="1" applyBorder="1"/>
    <xf numFmtId="1" fontId="26" fillId="0" borderId="0" xfId="12" applyNumberFormat="1" applyFont="1" applyFill="1" applyBorder="1" applyProtection="1">
      <protection locked="0"/>
    </xf>
    <xf numFmtId="1" fontId="26" fillId="0" borderId="0" xfId="12" applyNumberFormat="1" applyFont="1" applyFill="1" applyBorder="1" applyAlignment="1" applyProtection="1">
      <protection locked="0"/>
    </xf>
    <xf numFmtId="1" fontId="26" fillId="0" borderId="0" xfId="12" applyNumberFormat="1" applyFont="1" applyFill="1" applyBorder="1" applyAlignment="1" applyProtection="1">
      <alignment horizontal="right"/>
      <protection locked="0"/>
    </xf>
    <xf numFmtId="1" fontId="26" fillId="0" borderId="0" xfId="12" quotePrefix="1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Fill="1"/>
    <xf numFmtId="0" fontId="16" fillId="0" borderId="0" xfId="0" applyFont="1" applyAlignment="1">
      <alignment horizontal="left"/>
    </xf>
    <xf numFmtId="49" fontId="16" fillId="0" borderId="0" xfId="0" applyNumberFormat="1" applyFont="1"/>
    <xf numFmtId="22" fontId="16" fillId="0" borderId="0" xfId="0" applyNumberFormat="1" applyFont="1"/>
    <xf numFmtId="167" fontId="23" fillId="0" borderId="5" xfId="0" applyNumberFormat="1" applyFont="1" applyBorder="1" applyAlignment="1">
      <alignment horizontal="center"/>
    </xf>
    <xf numFmtId="0" fontId="29" fillId="0" borderId="0" xfId="0" applyFont="1"/>
    <xf numFmtId="1" fontId="23" fillId="0" borderId="0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167" fontId="23" fillId="0" borderId="0" xfId="0" quotePrefix="1" applyNumberFormat="1" applyFont="1" applyBorder="1" applyAlignment="1">
      <alignment horizontal="center"/>
    </xf>
    <xf numFmtId="0" fontId="32" fillId="0" borderId="5" xfId="0" applyFont="1" applyBorder="1"/>
    <xf numFmtId="0" fontId="32" fillId="0" borderId="5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3" borderId="2" xfId="0" applyFont="1" applyFill="1" applyBorder="1" applyAlignment="1">
      <alignment horizontal="left"/>
    </xf>
    <xf numFmtId="0" fontId="32" fillId="0" borderId="1" xfId="0" applyFont="1" applyBorder="1"/>
    <xf numFmtId="0" fontId="21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Border="1"/>
    <xf numFmtId="167" fontId="23" fillId="3" borderId="5" xfId="0" applyNumberFormat="1" applyFont="1" applyFill="1" applyBorder="1" applyAlignment="1">
      <alignment horizontal="center" wrapText="1"/>
    </xf>
    <xf numFmtId="0" fontId="28" fillId="0" borderId="0" xfId="13" applyFont="1" applyFill="1" applyAlignment="1" applyProtection="1"/>
    <xf numFmtId="0" fontId="29" fillId="0" borderId="0" xfId="0" applyFont="1" applyFill="1"/>
    <xf numFmtId="167" fontId="14" fillId="0" borderId="3" xfId="0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2" fillId="0" borderId="0" xfId="0" applyFont="1"/>
    <xf numFmtId="1" fontId="34" fillId="0" borderId="0" xfId="12" quotePrefix="1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8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35" fillId="0" borderId="0" xfId="0" applyFont="1"/>
    <xf numFmtId="0" fontId="36" fillId="0" borderId="0" xfId="0" applyFont="1"/>
    <xf numFmtId="1" fontId="32" fillId="0" borderId="0" xfId="0" applyNumberFormat="1" applyFont="1"/>
    <xf numFmtId="0" fontId="28" fillId="0" borderId="0" xfId="0" applyFont="1" applyBorder="1"/>
    <xf numFmtId="1" fontId="12" fillId="0" borderId="0" xfId="0" applyNumberFormat="1" applyFont="1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3" fillId="0" borderId="5" xfId="0" applyNumberFormat="1" applyFont="1" applyBorder="1" applyAlignment="1">
      <alignment horizontal="center"/>
    </xf>
    <xf numFmtId="0" fontId="32" fillId="0" borderId="0" xfId="0" applyFont="1"/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2" fillId="0" borderId="0" xfId="0" quotePrefix="1" applyFont="1" applyAlignment="1">
      <alignment horizontal="left"/>
    </xf>
    <xf numFmtId="167" fontId="35" fillId="0" borderId="1" xfId="0" quotePrefix="1" applyNumberFormat="1" applyFont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0" fontId="27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12" xfId="24"/>
    <cellStyle name="Normal 13" xfId="26"/>
    <cellStyle name="Normal 2" xfId="4"/>
    <cellStyle name="Normal 2 2" xfId="5"/>
    <cellStyle name="Normal 2 3" xfId="6"/>
    <cellStyle name="Normal 2 4" xfId="16"/>
    <cellStyle name="Normal 2 5" xfId="22"/>
    <cellStyle name="Normal 2 6" xfId="2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B4" zoomScale="26" zoomScaleNormal="26" workbookViewId="0">
      <selection activeCell="J31" sqref="J31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5.140625" style="2" bestFit="1" customWidth="1"/>
    <col min="9" max="9" width="25.42578125" style="2" customWidth="1"/>
    <col min="10" max="10" width="26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28.7109375" style="2" customWidth="1"/>
    <col min="28" max="28" width="27.5703125" style="2" customWidth="1"/>
    <col min="29" max="29" width="29.7109375" style="2" customWidth="1"/>
    <col min="30" max="30" width="30.5703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6" t="s">
        <v>59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45" customHeight="1" x14ac:dyDescent="0.5">
      <c r="B5" s="117" t="s">
        <v>38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35</v>
      </c>
      <c r="AN6" s="118"/>
      <c r="AO6" s="118"/>
      <c r="AP6" s="118"/>
      <c r="AQ6" s="118"/>
    </row>
    <row r="7" spans="2:48" s="9" customFormat="1" ht="26.25" customHeight="1" x14ac:dyDescent="0.4">
      <c r="B7" s="54"/>
      <c r="C7" s="109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68</v>
      </c>
      <c r="AP8" s="118"/>
      <c r="AQ8" s="118"/>
    </row>
    <row r="9" spans="2:48" ht="27.75" x14ac:dyDescent="0.4">
      <c r="B9" s="14" t="s">
        <v>2</v>
      </c>
      <c r="C9" s="110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4" t="s">
        <v>4</v>
      </c>
      <c r="D10" s="115"/>
      <c r="E10" s="123" t="s">
        <v>58</v>
      </c>
      <c r="F10" s="124"/>
      <c r="G10" s="126" t="s">
        <v>5</v>
      </c>
      <c r="H10" s="127"/>
      <c r="I10" s="125" t="s">
        <v>43</v>
      </c>
      <c r="J10" s="125"/>
      <c r="K10" s="125" t="s">
        <v>6</v>
      </c>
      <c r="L10" s="125"/>
      <c r="M10" s="114" t="s">
        <v>7</v>
      </c>
      <c r="N10" s="128"/>
      <c r="O10" s="114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50</v>
      </c>
      <c r="X10" s="127"/>
      <c r="Y10" s="114" t="s">
        <v>44</v>
      </c>
      <c r="Z10" s="115"/>
      <c r="AA10" s="114" t="s">
        <v>36</v>
      </c>
      <c r="AB10" s="115"/>
      <c r="AC10" s="114" t="s">
        <v>12</v>
      </c>
      <c r="AD10" s="115"/>
      <c r="AE10" s="122" t="s">
        <v>52</v>
      </c>
      <c r="AF10" s="115"/>
      <c r="AG10" s="122" t="s">
        <v>45</v>
      </c>
      <c r="AH10" s="115"/>
      <c r="AI10" s="122" t="s">
        <v>46</v>
      </c>
      <c r="AJ10" s="115"/>
      <c r="AK10" s="122" t="s">
        <v>47</v>
      </c>
      <c r="AL10" s="115"/>
      <c r="AM10" s="122" t="s">
        <v>48</v>
      </c>
      <c r="AN10" s="115"/>
      <c r="AO10" s="120" t="s">
        <v>13</v>
      </c>
      <c r="AP10" s="121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3275</v>
      </c>
      <c r="F12" s="49">
        <v>0</v>
      </c>
      <c r="G12" s="49">
        <v>13443.864999999998</v>
      </c>
      <c r="H12" s="49">
        <v>1833.915</v>
      </c>
      <c r="I12" s="49">
        <v>2776.81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967.4</v>
      </c>
      <c r="Z12" s="49">
        <v>0</v>
      </c>
      <c r="AA12" s="49">
        <v>4558.7715780998387</v>
      </c>
      <c r="AB12" s="49">
        <v>0</v>
      </c>
      <c r="AC12" s="49">
        <v>7950</v>
      </c>
      <c r="AD12" s="49">
        <v>0</v>
      </c>
      <c r="AE12" s="49">
        <v>694.49</v>
      </c>
      <c r="AF12" s="49">
        <v>46.04</v>
      </c>
      <c r="AG12" s="49">
        <v>394.07499999999999</v>
      </c>
      <c r="AH12" s="49">
        <v>0</v>
      </c>
      <c r="AI12" s="49">
        <v>0</v>
      </c>
      <c r="AJ12" s="49">
        <v>0</v>
      </c>
      <c r="AK12" s="49">
        <v>1288</v>
      </c>
      <c r="AL12" s="49">
        <v>0</v>
      </c>
      <c r="AM12" s="49">
        <v>1087.83</v>
      </c>
      <c r="AN12" s="49">
        <v>404.53500000000003</v>
      </c>
      <c r="AO12" s="50">
        <f>SUMIF($C$11:$AN$11,"Ind*",C12:AN12)</f>
        <v>36436.241578099834</v>
      </c>
      <c r="AP12" s="50">
        <f>SUMIF($C$11:$AN$11,"I.Mad",C12:AN12)</f>
        <v>2284.4899999999998</v>
      </c>
      <c r="AQ12" s="50">
        <f>SUM(AO12:AP12)</f>
        <v>38720.731578099832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>
        <v>17</v>
      </c>
      <c r="F13" s="51" t="s">
        <v>19</v>
      </c>
      <c r="G13" s="51">
        <v>57</v>
      </c>
      <c r="H13" s="51">
        <v>23</v>
      </c>
      <c r="I13" s="51">
        <v>9</v>
      </c>
      <c r="J13" s="51" t="s">
        <v>19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 t="s">
        <v>19</v>
      </c>
      <c r="T13" s="51" t="s">
        <v>19</v>
      </c>
      <c r="U13" s="51" t="s">
        <v>19</v>
      </c>
      <c r="V13" s="51" t="s">
        <v>19</v>
      </c>
      <c r="W13" s="51" t="s">
        <v>19</v>
      </c>
      <c r="X13" s="51" t="s">
        <v>19</v>
      </c>
      <c r="Y13" s="51">
        <v>9</v>
      </c>
      <c r="Z13" s="51" t="s">
        <v>19</v>
      </c>
      <c r="AA13" s="51">
        <v>22</v>
      </c>
      <c r="AB13" s="51" t="s">
        <v>19</v>
      </c>
      <c r="AC13" s="51">
        <v>44</v>
      </c>
      <c r="AD13" s="51" t="s">
        <v>19</v>
      </c>
      <c r="AE13" s="51">
        <v>11</v>
      </c>
      <c r="AF13" s="51">
        <v>1</v>
      </c>
      <c r="AG13" s="51">
        <v>5</v>
      </c>
      <c r="AH13" s="51" t="s">
        <v>19</v>
      </c>
      <c r="AI13" s="51" t="s">
        <v>19</v>
      </c>
      <c r="AJ13" s="51" t="s">
        <v>19</v>
      </c>
      <c r="AK13" s="51">
        <v>14</v>
      </c>
      <c r="AL13" s="51" t="s">
        <v>19</v>
      </c>
      <c r="AM13" s="51">
        <v>15</v>
      </c>
      <c r="AN13" s="51">
        <v>5</v>
      </c>
      <c r="AO13" s="50">
        <f>SUMIF($C$11:$AN$11,"Ind*",C13:AN13)</f>
        <v>203</v>
      </c>
      <c r="AP13" s="50">
        <f>SUMIF($C$11:$AN$11,"I.Mad",C13:AN13)</f>
        <v>29</v>
      </c>
      <c r="AQ13" s="50">
        <f>SUM(AO13:AP13)</f>
        <v>232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>
        <v>3</v>
      </c>
      <c r="F14" s="51" t="s">
        <v>19</v>
      </c>
      <c r="G14" s="51">
        <v>10</v>
      </c>
      <c r="H14" s="51">
        <v>1</v>
      </c>
      <c r="I14" s="51">
        <v>6</v>
      </c>
      <c r="J14" s="51" t="s">
        <v>19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 t="s">
        <v>19</v>
      </c>
      <c r="T14" s="51" t="s">
        <v>19</v>
      </c>
      <c r="U14" s="51" t="s">
        <v>19</v>
      </c>
      <c r="V14" s="51" t="s">
        <v>19</v>
      </c>
      <c r="W14" s="51" t="s">
        <v>19</v>
      </c>
      <c r="X14" s="51" t="s">
        <v>19</v>
      </c>
      <c r="Y14" s="51">
        <v>3</v>
      </c>
      <c r="Z14" s="51" t="s">
        <v>19</v>
      </c>
      <c r="AA14" s="51">
        <v>7</v>
      </c>
      <c r="AB14" s="51" t="s">
        <v>19</v>
      </c>
      <c r="AC14" s="51">
        <v>14</v>
      </c>
      <c r="AD14" s="51" t="s">
        <v>19</v>
      </c>
      <c r="AE14" s="51">
        <v>3</v>
      </c>
      <c r="AF14" s="51">
        <v>0</v>
      </c>
      <c r="AG14" s="51">
        <v>3</v>
      </c>
      <c r="AH14" s="51" t="s">
        <v>19</v>
      </c>
      <c r="AI14" s="51" t="s">
        <v>19</v>
      </c>
      <c r="AJ14" s="51" t="s">
        <v>19</v>
      </c>
      <c r="AK14" s="51">
        <v>4</v>
      </c>
      <c r="AL14" s="51" t="s">
        <v>19</v>
      </c>
      <c r="AM14" s="51">
        <v>5</v>
      </c>
      <c r="AN14" s="51" t="s">
        <v>70</v>
      </c>
      <c r="AO14" s="50">
        <f>SUMIF($C$11:$AN$11,"Ind*",C14:AN14)</f>
        <v>58</v>
      </c>
      <c r="AP14" s="50">
        <f>SUMIF($C$11:$AN$11,"I.Mad",C14:AN14)</f>
        <v>1</v>
      </c>
      <c r="AQ14" s="50">
        <f>SUM(AO14:AP14)</f>
        <v>59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>
        <v>20.605153457242</v>
      </c>
      <c r="F15" s="51" t="s">
        <v>19</v>
      </c>
      <c r="G15" s="51">
        <v>19.934151532000353</v>
      </c>
      <c r="H15" s="51">
        <v>13.071895424836601</v>
      </c>
      <c r="I15" s="51">
        <v>20.624628680468788</v>
      </c>
      <c r="J15" s="51" t="s">
        <v>19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 t="s">
        <v>19</v>
      </c>
      <c r="T15" s="51" t="s">
        <v>19</v>
      </c>
      <c r="U15" s="51" t="s">
        <v>19</v>
      </c>
      <c r="V15" s="51" t="s">
        <v>19</v>
      </c>
      <c r="W15" s="51" t="s">
        <v>19</v>
      </c>
      <c r="X15" s="51" t="s">
        <v>19</v>
      </c>
      <c r="Y15" s="51">
        <v>69.973020000000005</v>
      </c>
      <c r="Z15" s="51" t="s">
        <v>19</v>
      </c>
      <c r="AA15" s="51">
        <v>66.623970629787763</v>
      </c>
      <c r="AB15" s="51" t="s">
        <v>19</v>
      </c>
      <c r="AC15" s="51">
        <v>61.900220381990422</v>
      </c>
      <c r="AD15" s="51" t="s">
        <v>19</v>
      </c>
      <c r="AE15" s="51">
        <v>90.746460223450072</v>
      </c>
      <c r="AF15" s="51" t="s">
        <v>19</v>
      </c>
      <c r="AG15" s="51">
        <v>91.429767228046913</v>
      </c>
      <c r="AH15" s="51" t="s">
        <v>19</v>
      </c>
      <c r="AI15" s="51" t="s">
        <v>19</v>
      </c>
      <c r="AJ15" s="51" t="s">
        <v>19</v>
      </c>
      <c r="AK15" s="51">
        <v>93.785224281408532</v>
      </c>
      <c r="AL15" s="51" t="s">
        <v>19</v>
      </c>
      <c r="AM15" s="51">
        <v>9.6311603087293278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>
        <v>12</v>
      </c>
      <c r="F16" s="56" t="s">
        <v>19</v>
      </c>
      <c r="G16" s="56">
        <v>12.5</v>
      </c>
      <c r="H16" s="56">
        <v>12.5</v>
      </c>
      <c r="I16" s="56">
        <v>12.5</v>
      </c>
      <c r="J16" s="56" t="s">
        <v>19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 t="s">
        <v>19</v>
      </c>
      <c r="T16" s="56" t="s">
        <v>19</v>
      </c>
      <c r="U16" s="56" t="s">
        <v>19</v>
      </c>
      <c r="V16" s="56" t="s">
        <v>19</v>
      </c>
      <c r="W16" s="56" t="s">
        <v>19</v>
      </c>
      <c r="X16" s="56" t="s">
        <v>19</v>
      </c>
      <c r="Y16" s="56">
        <v>11.5</v>
      </c>
      <c r="Z16" s="56" t="s">
        <v>19</v>
      </c>
      <c r="AA16" s="56">
        <v>11.5</v>
      </c>
      <c r="AB16" s="56" t="s">
        <v>19</v>
      </c>
      <c r="AC16" s="113" t="s">
        <v>69</v>
      </c>
      <c r="AD16" s="56" t="s">
        <v>19</v>
      </c>
      <c r="AE16" s="56">
        <v>10</v>
      </c>
      <c r="AF16" s="56" t="s">
        <v>19</v>
      </c>
      <c r="AG16" s="56">
        <v>9.5</v>
      </c>
      <c r="AH16" s="56" t="s">
        <v>19</v>
      </c>
      <c r="AI16" s="56" t="s">
        <v>19</v>
      </c>
      <c r="AJ16" s="56" t="s">
        <v>19</v>
      </c>
      <c r="AK16" s="56">
        <v>10.5</v>
      </c>
      <c r="AL16" s="56" t="s">
        <v>19</v>
      </c>
      <c r="AM16" s="56">
        <v>13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7"/>
      <c r="G25" s="53"/>
      <c r="H25" s="53"/>
      <c r="I25" s="69"/>
      <c r="J25" s="6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69"/>
      <c r="I29" s="53"/>
      <c r="J29" s="53"/>
      <c r="K29" s="69"/>
      <c r="L29" s="53"/>
      <c r="M29" s="53"/>
      <c r="N29" s="69"/>
      <c r="O29" s="53"/>
      <c r="P29" s="53"/>
      <c r="Q29" s="69"/>
      <c r="R29" s="53"/>
      <c r="S29" s="53"/>
      <c r="T29" s="69"/>
      <c r="U29" s="53"/>
      <c r="V29" s="53"/>
      <c r="W29" s="69"/>
      <c r="X29" s="53"/>
      <c r="Y29" s="53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>
        <v>4.5035659999999998E-2</v>
      </c>
      <c r="Z30" s="53"/>
      <c r="AA30" s="53">
        <v>0.38703703703703707</v>
      </c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0.43207269703703705</v>
      </c>
      <c r="AP30" s="50">
        <f t="shared" si="1"/>
        <v>0</v>
      </c>
      <c r="AQ30" s="53">
        <f t="shared" si="2"/>
        <v>0.43207269703703705</v>
      </c>
      <c r="AT30" s="19"/>
      <c r="AU30" s="19"/>
      <c r="AV30" s="19"/>
    </row>
    <row r="31" spans="2:48" ht="50.25" customHeight="1" x14ac:dyDescent="0.55000000000000004">
      <c r="B31" s="79" t="s">
        <v>63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7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66</v>
      </c>
      <c r="C38" s="53"/>
      <c r="D38" s="69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3275</v>
      </c>
      <c r="F41" s="53">
        <f t="shared" si="5"/>
        <v>0</v>
      </c>
      <c r="G41" s="53">
        <f t="shared" si="5"/>
        <v>13443.864999999998</v>
      </c>
      <c r="H41" s="53">
        <f t="shared" si="5"/>
        <v>1833.915</v>
      </c>
      <c r="I41" s="53">
        <f t="shared" si="5"/>
        <v>2776.81</v>
      </c>
      <c r="J41" s="53">
        <f t="shared" si="5"/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0</v>
      </c>
      <c r="X41" s="53">
        <f t="shared" si="5"/>
        <v>0</v>
      </c>
      <c r="Y41" s="53">
        <f t="shared" si="5"/>
        <v>967.44503566000003</v>
      </c>
      <c r="Z41" s="53">
        <f t="shared" si="5"/>
        <v>0</v>
      </c>
      <c r="AA41" s="53">
        <f t="shared" si="5"/>
        <v>4559.1586151368756</v>
      </c>
      <c r="AB41" s="53">
        <f t="shared" si="5"/>
        <v>0</v>
      </c>
      <c r="AC41" s="53">
        <f>+SUM(AC24:AC40,AC18,AC12)</f>
        <v>7950</v>
      </c>
      <c r="AD41" s="53">
        <f t="shared" si="5"/>
        <v>0</v>
      </c>
      <c r="AE41" s="53">
        <f t="shared" si="5"/>
        <v>694.49</v>
      </c>
      <c r="AF41" s="53">
        <f t="shared" si="5"/>
        <v>46.04</v>
      </c>
      <c r="AG41" s="53">
        <f t="shared" si="5"/>
        <v>394.07499999999999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1288</v>
      </c>
      <c r="AL41" s="53">
        <f t="shared" si="5"/>
        <v>0</v>
      </c>
      <c r="AM41" s="53">
        <f t="shared" si="5"/>
        <v>1087.83</v>
      </c>
      <c r="AN41" s="53">
        <f t="shared" si="5"/>
        <v>404.53500000000003</v>
      </c>
      <c r="AO41" s="53">
        <f>SUM(AO12,AO18,AO24:AO37)</f>
        <v>36436.673650796874</v>
      </c>
      <c r="AP41" s="53">
        <f>SUM(AP12,AP18,AP24:AP37)</f>
        <v>2284.4899999999998</v>
      </c>
      <c r="AQ41" s="53">
        <f>SUM(AO41:AP41)</f>
        <v>38721.163650796872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88">
        <v>16.7</v>
      </c>
      <c r="H42" s="55"/>
      <c r="I42" s="88"/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32"/>
      <c r="AM42" s="55">
        <v>15.8</v>
      </c>
      <c r="AN42" s="55"/>
      <c r="AO42" s="24"/>
      <c r="AP42" s="24"/>
      <c r="AQ42" s="8"/>
    </row>
    <row r="43" spans="2:43" ht="26.25" x14ac:dyDescent="0.4">
      <c r="B43" s="111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08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 t="s">
        <v>65</v>
      </c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67</v>
      </c>
      <c r="AN46" s="3"/>
    </row>
    <row r="47" spans="2:43" ht="45" x14ac:dyDescent="0.6">
      <c r="B47" s="112" t="s">
        <v>64</v>
      </c>
      <c r="D47" s="70"/>
      <c r="E47" s="14"/>
      <c r="F47" s="14"/>
      <c r="G47" s="14"/>
      <c r="H47" s="14"/>
      <c r="I47" s="28"/>
      <c r="J47" s="28"/>
      <c r="K47" s="106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6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6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5"/>
      <c r="L50" s="28"/>
      <c r="M50" s="63"/>
      <c r="N50" s="64"/>
      <c r="O50" s="28"/>
      <c r="P50" s="36"/>
      <c r="S50" s="104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4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4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4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5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2018-11-19T17:24:41Z</cp:lastPrinted>
  <dcterms:created xsi:type="dcterms:W3CDTF">2008-10-21T17:58:04Z</dcterms:created>
  <dcterms:modified xsi:type="dcterms:W3CDTF">2019-06-24T18:51:00Z</dcterms:modified>
</cp:coreProperties>
</file>