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<sst xmlns="http://schemas.openxmlformats.org/spreadsheetml/2006/main" count="387" uniqueCount="71">
  <si>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</si>
  <si>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</si>
  <si>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</si>
  <si>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</si>
  <si>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</si>
  <si>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</si>
  <si>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</si>
  <si>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</si>
  <si>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</si>
  <si>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</si>
  <si>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</si>
  <si>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</si>
  <si>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</si>
  <si>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</si>
  <si>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</si>
  <si>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</si>
  <si>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</si>
  <si>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</si>
  <si>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</si>
  <si>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</si>
  <si>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</si>
  <si>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</si>
  <si>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</si>
  <si>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</si>
  <si>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</si>
  <si>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</si>
  <si>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</si>
  <si>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</si>
  <si>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</si>
  <si>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</si>
  <si>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</si>
  <si>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</si>
  <si>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</si>
  <si>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</si>
  <si>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</si>
  <si>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</si>
  <si>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</si>
  <si>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</si>
  <si>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</si>
  <si>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</si>
  <si>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</si>
  <si>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</si>
  <si>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</si>
  <si>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</si>
  <si>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</si>
  <si>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</si>
  <si>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</si>
  <si>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</si>
  <si>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</si>
  <si>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</si>
  <si>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</si>
  <si>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</si>
  <si>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</si>
  <si>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</si>
  <si>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</si>
  <si>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</si>
  <si>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</si>
  <si>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</si>
  <si>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</si>
  <si>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</si>
  <si>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</si>
  <si>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</si>
  <si>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</si>
  <si>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</si>
  <si>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</si>
  <si>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</si>
  <si>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</si>
  <si>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>*Puertos de Supe, Vegueta, Huacho y Chancay se encuentran cerrados por oleaje anómalo</t>
  </si>
  <si>
    <t xml:space="preserve">        Fecha  : 23/06/2021</t>
  </si>
  <si>
    <t>Callao, 24 de junio del 2021</t>
  </si>
  <si>
    <t>12.0 y 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</si>
</sst>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168" fontId="16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H1" zoomScale="23" zoomScaleNormal="23" workbookViewId="0">
      <selection activeCell="Y30" sqref="Y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68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69" t="s">
        <v>10</v>
      </c>
      <c r="D10" s="69"/>
      <c r="E10" s="69" t="s">
        <v>11</v>
      </c>
      <c r="F10" s="69"/>
      <c r="G10" s="69" t="s">
        <v>12</v>
      </c>
      <c r="H10" s="69"/>
      <c r="I10" s="69" t="s">
        <v>13</v>
      </c>
      <c r="J10" s="69"/>
      <c r="K10" s="69" t="s">
        <v>14</v>
      </c>
      <c r="L10" s="69"/>
      <c r="M10" s="69" t="s">
        <v>15</v>
      </c>
      <c r="N10" s="69"/>
      <c r="O10" s="69" t="s">
        <v>16</v>
      </c>
      <c r="P10" s="69"/>
      <c r="Q10" s="69" t="s">
        <v>17</v>
      </c>
      <c r="R10" s="69"/>
      <c r="S10" s="69" t="s">
        <v>18</v>
      </c>
      <c r="T10" s="69"/>
      <c r="U10" s="69" t="s">
        <v>19</v>
      </c>
      <c r="V10" s="69"/>
      <c r="W10" s="69" t="s">
        <v>20</v>
      </c>
      <c r="X10" s="69"/>
      <c r="Y10" s="71" t="s">
        <v>21</v>
      </c>
      <c r="Z10" s="71"/>
      <c r="AA10" s="69" t="s">
        <v>22</v>
      </c>
      <c r="AB10" s="69"/>
      <c r="AC10" s="69" t="s">
        <v>23</v>
      </c>
      <c r="AD10" s="69"/>
      <c r="AE10" s="69" t="s">
        <v>24</v>
      </c>
      <c r="AF10" s="69"/>
      <c r="AG10" s="69" t="s">
        <v>25</v>
      </c>
      <c r="AH10" s="69"/>
      <c r="AI10" s="69" t="s">
        <v>26</v>
      </c>
      <c r="AJ10" s="69"/>
      <c r="AK10" s="69" t="s">
        <v>27</v>
      </c>
      <c r="AL10" s="69"/>
      <c r="AM10" s="69" t="s">
        <v>28</v>
      </c>
      <c r="AN10" s="69"/>
      <c r="AO10" s="70" t="s">
        <v>29</v>
      </c>
      <c r="AP10" s="70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7" t="s">
        <v>31</v>
      </c>
      <c r="AP11" s="25" t="s">
        <v>32</v>
      </c>
      <c r="AQ11" s="26"/>
      <c r="AT11" s="28"/>
    </row>
    <row r="12" spans="2:48" ht="50.25" customHeight="1" x14ac:dyDescent="0.55000000000000004">
      <c r="B12" s="29" t="s">
        <v>33</v>
      </c>
      <c r="C12" s="30">
        <v>0</v>
      </c>
      <c r="D12" s="30">
        <v>0</v>
      </c>
      <c r="E12" s="30">
        <v>1098.6600000000001</v>
      </c>
      <c r="F12" s="30">
        <v>0</v>
      </c>
      <c r="G12" s="30">
        <v>9982.5250000000015</v>
      </c>
      <c r="H12" s="30">
        <v>0</v>
      </c>
      <c r="I12" s="30">
        <v>2326.12</v>
      </c>
      <c r="J12" s="30">
        <v>0</v>
      </c>
      <c r="K12" s="30">
        <v>394.37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320.8</v>
      </c>
      <c r="R12" s="30">
        <v>0</v>
      </c>
      <c r="S12" s="30">
        <v>1212.32</v>
      </c>
      <c r="T12" s="30">
        <v>0</v>
      </c>
      <c r="U12" s="30">
        <v>613.52</v>
      </c>
      <c r="V12" s="30">
        <v>147.73500000000001</v>
      </c>
      <c r="W12" s="30">
        <v>0</v>
      </c>
      <c r="X12" s="30">
        <v>0</v>
      </c>
      <c r="Y12" s="30">
        <v>136.345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897.99</v>
      </c>
      <c r="AN12" s="30">
        <v>49.594999999999999</v>
      </c>
      <c r="AO12" s="30">
        <f>SUMIF($C$11:$AN$11,"Ind",C12:AN12)</f>
        <v>16982.650000000001</v>
      </c>
      <c r="AP12" s="30">
        <f>SUMIF($C$11:$AN$11,"I.Mad",C12:AN12)</f>
        <v>197.33</v>
      </c>
      <c r="AQ12" s="30">
        <f>SUM(AO12:AP12)</f>
        <v>17179.980000000003</v>
      </c>
      <c r="AS12" s="31"/>
      <c r="AT12" s="32"/>
    </row>
    <row r="13" spans="2:48" ht="50.25" customHeight="1" x14ac:dyDescent="0.55000000000000004">
      <c r="B13" s="33" t="s">
        <v>34</v>
      </c>
      <c r="C13" s="30" t="s">
        <v>35</v>
      </c>
      <c r="D13" s="30" t="s">
        <v>35</v>
      </c>
      <c r="E13" s="30">
        <v>15</v>
      </c>
      <c r="F13" s="30" t="s">
        <v>35</v>
      </c>
      <c r="G13" s="30">
        <v>34</v>
      </c>
      <c r="H13" s="30" t="s">
        <v>35</v>
      </c>
      <c r="I13" s="30">
        <v>10</v>
      </c>
      <c r="J13" s="30" t="s">
        <v>35</v>
      </c>
      <c r="K13" s="30">
        <v>1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>
        <v>5</v>
      </c>
      <c r="R13" s="30" t="s">
        <v>35</v>
      </c>
      <c r="S13" s="30">
        <v>12</v>
      </c>
      <c r="T13" s="30" t="s">
        <v>35</v>
      </c>
      <c r="U13" s="30">
        <v>4</v>
      </c>
      <c r="V13" s="30">
        <v>0</v>
      </c>
      <c r="W13" s="30" t="s">
        <v>35</v>
      </c>
      <c r="X13" s="30" t="s">
        <v>35</v>
      </c>
      <c r="Y13" s="30">
        <v>2</v>
      </c>
      <c r="Z13" s="30" t="s">
        <v>35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 t="s">
        <v>35</v>
      </c>
      <c r="AL13" s="30" t="s">
        <v>35</v>
      </c>
      <c r="AM13" s="30">
        <v>6</v>
      </c>
      <c r="AN13" s="30">
        <v>1</v>
      </c>
      <c r="AO13" s="30">
        <f>SUMIF($C$11:$AN$11,"Ind*",C13:AN13)</f>
        <v>89</v>
      </c>
      <c r="AP13" s="30">
        <f>SUMIF($C$11:$AN$11,"I.Mad",C13:AN13)</f>
        <v>1</v>
      </c>
      <c r="AQ13" s="30">
        <f>SUM(AO13:AP13)</f>
        <v>90</v>
      </c>
      <c r="AS13" s="31"/>
      <c r="AT13" s="34"/>
      <c r="AU13" s="34"/>
      <c r="AV13" s="34"/>
    </row>
    <row r="14" spans="2:48" ht="50.25" customHeight="1" x14ac:dyDescent="0.55000000000000004">
      <c r="B14" s="33" t="s">
        <v>36</v>
      </c>
      <c r="C14" s="30" t="s">
        <v>35</v>
      </c>
      <c r="D14" s="30" t="s">
        <v>35</v>
      </c>
      <c r="E14" s="30" t="s">
        <v>66</v>
      </c>
      <c r="F14" s="30" t="s">
        <v>35</v>
      </c>
      <c r="G14" s="30">
        <v>11</v>
      </c>
      <c r="H14" s="30" t="s">
        <v>35</v>
      </c>
      <c r="I14" s="30">
        <v>3</v>
      </c>
      <c r="J14" s="30" t="s">
        <v>35</v>
      </c>
      <c r="K14" s="30" t="s">
        <v>66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>
        <v>4</v>
      </c>
      <c r="R14" s="30" t="s">
        <v>35</v>
      </c>
      <c r="S14" s="30">
        <v>7</v>
      </c>
      <c r="T14" s="30" t="s">
        <v>35</v>
      </c>
      <c r="U14" s="30">
        <v>4</v>
      </c>
      <c r="V14" s="30">
        <v>0</v>
      </c>
      <c r="W14" s="30" t="s">
        <v>35</v>
      </c>
      <c r="X14" s="30" t="s">
        <v>35</v>
      </c>
      <c r="Y14" s="30" t="s">
        <v>66</v>
      </c>
      <c r="Z14" s="30" t="s">
        <v>35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 t="s">
        <v>35</v>
      </c>
      <c r="AL14" s="30" t="s">
        <v>35</v>
      </c>
      <c r="AM14" s="30">
        <v>2</v>
      </c>
      <c r="AN14" s="30" t="s">
        <v>66</v>
      </c>
      <c r="AO14" s="30">
        <f>SUMIF($C$11:$AN$11,"Ind*",C14:AN14)</f>
        <v>31</v>
      </c>
      <c r="AP14" s="30">
        <f>SUMIF($C$11:$AN$11,"I.Mad",C14:AN14)</f>
        <v>0</v>
      </c>
      <c r="AQ14" s="30">
        <f>SUM(AO14:AP14)</f>
        <v>31</v>
      </c>
      <c r="AT14" s="34"/>
      <c r="AU14" s="34"/>
      <c r="AV14" s="34"/>
    </row>
    <row r="15" spans="2:48" ht="50.25" customHeight="1" x14ac:dyDescent="0.55000000000000004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>
        <v>14.896944746068282</v>
      </c>
      <c r="H15" s="30" t="s">
        <v>35</v>
      </c>
      <c r="I15" s="30">
        <v>27.381423696591067</v>
      </c>
      <c r="J15" s="30" t="s">
        <v>35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>
        <v>41.301942829712253</v>
      </c>
      <c r="R15" s="30" t="s">
        <v>35</v>
      </c>
      <c r="S15" s="30">
        <v>30.624070237022028</v>
      </c>
      <c r="T15" s="30" t="s">
        <v>35</v>
      </c>
      <c r="U15" s="30">
        <v>30.472242752889798</v>
      </c>
      <c r="V15" s="30">
        <v>78.074866310160431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 t="s">
        <v>35</v>
      </c>
      <c r="AL15" s="30" t="s">
        <v>35</v>
      </c>
      <c r="AM15" s="30">
        <v>26.542947173279703</v>
      </c>
      <c r="AN15" s="30" t="s">
        <v>35</v>
      </c>
      <c r="AO15" s="30" t="s">
        <v>35</v>
      </c>
      <c r="AP15" s="30" t="s">
        <v>35</v>
      </c>
      <c r="AQ15" s="35"/>
      <c r="AT15" s="34"/>
      <c r="AU15" s="34"/>
      <c r="AV15" s="34"/>
    </row>
    <row r="16" spans="2:48" ht="52.5" customHeight="1" x14ac:dyDescent="0.55000000000000004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>
        <v>13</v>
      </c>
      <c r="H16" s="36" t="s">
        <v>35</v>
      </c>
      <c r="I16" s="36">
        <v>13</v>
      </c>
      <c r="J16" s="36" t="s">
        <v>35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>
        <v>11.5</v>
      </c>
      <c r="R16" s="36" t="s">
        <v>35</v>
      </c>
      <c r="S16" s="36">
        <v>12</v>
      </c>
      <c r="T16" s="36" t="s">
        <v>35</v>
      </c>
      <c r="U16" s="36">
        <v>12.5</v>
      </c>
      <c r="V16" s="36" t="s">
        <v>70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 t="s">
        <v>35</v>
      </c>
      <c r="AL16" s="36" t="s">
        <v>35</v>
      </c>
      <c r="AM16" s="36">
        <v>12.5</v>
      </c>
      <c r="AN16" s="36" t="s">
        <v>35</v>
      </c>
      <c r="AO16" s="36" t="s">
        <v>35</v>
      </c>
      <c r="AP16" s="36" t="s">
        <v>35</v>
      </c>
      <c r="AQ16" s="35"/>
      <c r="AT16" s="34"/>
      <c r="AU16" s="34"/>
      <c r="AV16" s="34"/>
    </row>
    <row r="17" spans="2:48" ht="50.25" customHeight="1" x14ac:dyDescent="0.55000000000000004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44</v>
      </c>
      <c r="C25" s="42"/>
      <c r="D25" s="46"/>
      <c r="E25" s="42"/>
      <c r="F25" s="47"/>
      <c r="G25" s="42"/>
      <c r="H25" s="42"/>
      <c r="I25" s="42">
        <v>11.09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11.09</v>
      </c>
      <c r="AP25" s="30">
        <f t="shared" si="1"/>
        <v>0</v>
      </c>
      <c r="AQ25" s="42">
        <f t="shared" si="2"/>
        <v>11.09</v>
      </c>
      <c r="AT25" s="34"/>
      <c r="AU25" s="34"/>
      <c r="AV25" s="34"/>
    </row>
    <row r="26" spans="2:48" ht="50.25" customHeight="1" x14ac:dyDescent="0.55000000000000004">
      <c r="B26" s="45" t="s">
        <v>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51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53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56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1098.6600000000001</v>
      </c>
      <c r="F41" s="42">
        <f t="shared" si="3"/>
        <v>0</v>
      </c>
      <c r="G41" s="42">
        <f t="shared" si="3"/>
        <v>9982.5250000000015</v>
      </c>
      <c r="H41" s="42">
        <f t="shared" si="3"/>
        <v>0</v>
      </c>
      <c r="I41" s="42">
        <f t="shared" si="3"/>
        <v>2337.21</v>
      </c>
      <c r="J41" s="42">
        <f t="shared" si="3"/>
        <v>0</v>
      </c>
      <c r="K41" s="42">
        <f t="shared" si="3"/>
        <v>394.37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320.8</v>
      </c>
      <c r="R41" s="42">
        <f t="shared" si="3"/>
        <v>0</v>
      </c>
      <c r="S41" s="42">
        <f t="shared" si="3"/>
        <v>1212.32</v>
      </c>
      <c r="T41" s="42">
        <f t="shared" si="3"/>
        <v>0</v>
      </c>
      <c r="U41" s="42">
        <f t="shared" si="3"/>
        <v>613.52</v>
      </c>
      <c r="V41" s="42">
        <f t="shared" si="3"/>
        <v>147.73500000000001</v>
      </c>
      <c r="W41" s="42">
        <f t="shared" si="3"/>
        <v>0</v>
      </c>
      <c r="X41" s="42">
        <f t="shared" si="3"/>
        <v>0</v>
      </c>
      <c r="Y41" s="42">
        <f t="shared" si="3"/>
        <v>136.345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897.99</v>
      </c>
      <c r="AN41" s="42">
        <f t="shared" si="3"/>
        <v>49.594999999999999</v>
      </c>
      <c r="AO41" s="42">
        <f>SUM(AO12,AO18,AO24:AO37)</f>
        <v>16993.740000000002</v>
      </c>
      <c r="AP41" s="42">
        <f>SUM(AP12,AP18,AP24:AP37)</f>
        <v>197.33</v>
      </c>
      <c r="AQ41" s="42">
        <f t="shared" si="2"/>
        <v>17191.070000000003</v>
      </c>
    </row>
    <row r="42" spans="2:43" ht="50.25" customHeight="1" x14ac:dyDescent="0.55000000000000004">
      <c r="B42" s="29" t="s">
        <v>60</v>
      </c>
      <c r="C42" s="48"/>
      <c r="D42" s="48"/>
      <c r="E42" s="48"/>
      <c r="F42" s="36"/>
      <c r="G42" s="36">
        <v>19.100000000000001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65</v>
      </c>
      <c r="C46" s="3"/>
      <c r="H46" s="4" t="s">
        <v>67</v>
      </c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69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2021-06-24T20:31:08Z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