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<sst xmlns="http://schemas.openxmlformats.org/spreadsheetml/2006/main" count="377" uniqueCount="67">
  <si>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</si>
  <si>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</si>
  <si>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</si>
  <si>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</si>
  <si>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</si>
  <si>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</si>
  <si>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</si>
  <si>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</si>
  <si>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</si>
  <si>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</si>
  <si>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</si>
  <si>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</si>
  <si>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</si>
  <si>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</si>
  <si>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</si>
  <si>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</si>
  <si>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</si>
  <si>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</si>
  <si>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</si>
  <si>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</si>
  <si>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</si>
  <si>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</si>
  <si>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</si>
  <si>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</si>
  <si>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</si>
  <si>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</si>
  <si>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</si>
  <si>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</si>
  <si>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</si>
  <si>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</si>
  <si>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</si>
  <si>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</si>
  <si>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</si>
  <si>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</si>
  <si>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</si>
  <si>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</si>
  <si>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</si>
  <si>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</si>
  <si>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</si>
  <si>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</si>
  <si>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</si>
  <si>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</si>
  <si>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</si>
  <si>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</si>
  <si>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</si>
  <si>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</si>
  <si>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</si>
  <si>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</si>
  <si>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</si>
  <si>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</si>
  <si>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</si>
  <si>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</si>
  <si>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</si>
  <si>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</si>
  <si>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</si>
  <si>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</si>
  <si>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</si>
  <si>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</si>
  <si>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</si>
  <si>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</si>
  <si>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</si>
  <si>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</si>
  <si>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S/M</t>
  </si>
  <si>
    <t>R.M.N°427-2015-PRODUCE,R.M.N°242-2016-PRODUCE,R.M.N°448-2016-PRODUCE</t>
  </si>
  <si>
    <t xml:space="preserve">        Fecha  : 23/12/2016</t>
  </si>
  <si>
    <t>Callao, 26 de diciembre del 2016</t>
  </si>
  <si>
    <t>10.0y12.0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</si>
</sst>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2" fillId="0" borderId="0" xfId="0" applyNumberFormat="1" applyFont="1" applyBorder="1"/>
    <xf numFmtId="167" fontId="31" fillId="0" borderId="1" xfId="0" quotePrefix="1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V14" sqref="V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56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53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57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31</v>
      </c>
      <c r="F12" s="52">
        <v>23</v>
      </c>
      <c r="G12" s="52">
        <v>3724.915</v>
      </c>
      <c r="H12" s="52">
        <v>175.42500000000004</v>
      </c>
      <c r="I12" s="52">
        <v>13940</v>
      </c>
      <c r="J12" s="52">
        <v>3557</v>
      </c>
      <c r="K12" s="52">
        <v>353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2980</v>
      </c>
      <c r="R12" s="52">
        <v>0</v>
      </c>
      <c r="S12" s="52">
        <v>0</v>
      </c>
      <c r="T12" s="52">
        <v>0</v>
      </c>
      <c r="U12" s="52">
        <v>900</v>
      </c>
      <c r="V12" s="52">
        <v>0</v>
      </c>
      <c r="W12" s="52">
        <v>2740</v>
      </c>
      <c r="X12" s="52">
        <v>0</v>
      </c>
      <c r="Y12" s="52">
        <v>113.18676078359258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24782.101760783593</v>
      </c>
      <c r="AP12" s="53">
        <f>SUMIF($C$11:$AN$11,"I.Mad",C12:AN12)</f>
        <v>3755.4250000000002</v>
      </c>
      <c r="AQ12" s="53">
        <f>SUM(AO12:AP12)</f>
        <v>28537.526760783592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>
        <v>1</v>
      </c>
      <c r="F13" s="54">
        <v>2</v>
      </c>
      <c r="G13" s="54">
        <v>13</v>
      </c>
      <c r="H13" s="54">
        <v>4</v>
      </c>
      <c r="I13" s="54">
        <v>80</v>
      </c>
      <c r="J13" s="54">
        <v>57</v>
      </c>
      <c r="K13" s="54">
        <v>2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16</v>
      </c>
      <c r="R13" s="54" t="s">
        <v>20</v>
      </c>
      <c r="S13" s="54" t="s">
        <v>20</v>
      </c>
      <c r="T13" s="54" t="s">
        <v>20</v>
      </c>
      <c r="U13" s="54">
        <v>5</v>
      </c>
      <c r="V13" s="54" t="s">
        <v>20</v>
      </c>
      <c r="W13" s="54">
        <v>7</v>
      </c>
      <c r="X13" s="54" t="s">
        <v>20</v>
      </c>
      <c r="Y13" s="54">
        <v>6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130</v>
      </c>
      <c r="AP13" s="53">
        <f>SUMIF($C$11:$AN$11,"I.Mad",C13:AN13)</f>
        <v>63</v>
      </c>
      <c r="AQ13" s="53">
        <f>SUM(AO13:AP13)</f>
        <v>193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62</v>
      </c>
      <c r="F14" s="54" t="s">
        <v>62</v>
      </c>
      <c r="G14" s="54">
        <v>4</v>
      </c>
      <c r="H14" s="54">
        <v>3</v>
      </c>
      <c r="I14" s="54">
        <v>6</v>
      </c>
      <c r="J14" s="54">
        <v>2</v>
      </c>
      <c r="K14" s="54" t="s">
        <v>62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5</v>
      </c>
      <c r="R14" s="54" t="s">
        <v>20</v>
      </c>
      <c r="S14" s="54" t="s">
        <v>20</v>
      </c>
      <c r="T14" s="54" t="s">
        <v>20</v>
      </c>
      <c r="U14" s="54">
        <v>3</v>
      </c>
      <c r="V14" s="54" t="s">
        <v>20</v>
      </c>
      <c r="W14" s="54">
        <v>3</v>
      </c>
      <c r="X14" s="54" t="s">
        <v>20</v>
      </c>
      <c r="Y14" s="54">
        <v>3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24</v>
      </c>
      <c r="AP14" s="53">
        <f>SUMIF($C$11:$AN$11,"I.Mad",C14:AN14)</f>
        <v>5</v>
      </c>
      <c r="AQ14" s="53">
        <f>SUM(AO14:AP14)</f>
        <v>29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>
        <v>25.826989240764732</v>
      </c>
      <c r="H15" s="54">
        <v>14.464121419948995</v>
      </c>
      <c r="I15" s="54">
        <v>2.4820812833291792</v>
      </c>
      <c r="J15" s="54">
        <v>43.212055618728677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6.2323887594173213</v>
      </c>
      <c r="R15" s="54" t="s">
        <v>20</v>
      </c>
      <c r="S15" s="54" t="s">
        <v>20</v>
      </c>
      <c r="T15" s="54" t="s">
        <v>20</v>
      </c>
      <c r="U15" s="54">
        <v>4.4094869452623096</v>
      </c>
      <c r="V15" s="54" t="s">
        <v>20</v>
      </c>
      <c r="W15" s="54">
        <v>2.7912581150515643</v>
      </c>
      <c r="X15" s="54" t="s">
        <v>20</v>
      </c>
      <c r="Y15" s="54">
        <v>58.748144676015841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>
        <v>12.5</v>
      </c>
      <c r="H16" s="59">
        <v>13.5</v>
      </c>
      <c r="I16" s="59">
        <v>13.5</v>
      </c>
      <c r="J16" s="59">
        <v>11.5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13.5</v>
      </c>
      <c r="R16" s="59" t="s">
        <v>20</v>
      </c>
      <c r="S16" s="59" t="s">
        <v>20</v>
      </c>
      <c r="T16" s="59" t="s">
        <v>20</v>
      </c>
      <c r="U16" s="59">
        <v>14</v>
      </c>
      <c r="V16" s="59" t="s">
        <v>20</v>
      </c>
      <c r="W16" s="59">
        <v>14</v>
      </c>
      <c r="X16" s="59" t="s">
        <v>20</v>
      </c>
      <c r="Y16" s="113" t="s">
        <v>66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109">
        <v>2.19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2.19</v>
      </c>
      <c r="AP24" s="53">
        <f>SUMIF($C$11:$AN$11,"I.Mad",C24:AN24)</f>
        <v>0</v>
      </c>
      <c r="AQ24" s="56">
        <f t="shared" ref="AQ24:AQ37" si="0">SUM(AO24:AP24)</f>
        <v>2.19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>
        <v>2.7</v>
      </c>
      <c r="J25" s="72">
        <v>0.7</v>
      </c>
      <c r="K25" s="56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>
        <v>0.18824362606232292</v>
      </c>
      <c r="Z25" s="111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2.888243626062323</v>
      </c>
      <c r="AP25" s="53">
        <f t="shared" ref="AP25:AP37" si="2">SUMIF($C$11:$AN$11,"I.Mad",C25:AN25)</f>
        <v>0.7</v>
      </c>
      <c r="AQ25" s="56">
        <f>SUM(AO25:AP25)</f>
        <v>3.5882436260623232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56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10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111"/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>
        <v>8.4995590345091063E-2</v>
      </c>
      <c r="Z30" s="111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8.4995590345091063E-2</v>
      </c>
      <c r="AP30" s="53">
        <f t="shared" si="2"/>
        <v>0</v>
      </c>
      <c r="AQ30" s="56">
        <f t="shared" si="0"/>
        <v>8.4995590345091063E-2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31</v>
      </c>
      <c r="F38" s="56">
        <f t="shared" si="3"/>
        <v>23</v>
      </c>
      <c r="G38" s="56">
        <f t="shared" si="3"/>
        <v>3724.915</v>
      </c>
      <c r="H38" s="56">
        <f t="shared" si="3"/>
        <v>175.42500000000004</v>
      </c>
      <c r="I38" s="56">
        <f t="shared" si="3"/>
        <v>13944.890000000001</v>
      </c>
      <c r="J38" s="56">
        <f t="shared" si="3"/>
        <v>3557.7</v>
      </c>
      <c r="K38" s="56">
        <f t="shared" si="3"/>
        <v>353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2980</v>
      </c>
      <c r="R38" s="56">
        <f t="shared" si="3"/>
        <v>0</v>
      </c>
      <c r="S38" s="56">
        <f t="shared" si="3"/>
        <v>0</v>
      </c>
      <c r="T38" s="56">
        <f t="shared" si="3"/>
        <v>0</v>
      </c>
      <c r="U38" s="56">
        <f t="shared" si="3"/>
        <v>900</v>
      </c>
      <c r="V38" s="56">
        <f t="shared" si="3"/>
        <v>0</v>
      </c>
      <c r="W38" s="56">
        <f t="shared" si="3"/>
        <v>2740</v>
      </c>
      <c r="X38" s="56">
        <f t="shared" si="3"/>
        <v>0</v>
      </c>
      <c r="Y38" s="56">
        <f t="shared" si="3"/>
        <v>113.45999999999998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24787.264999999999</v>
      </c>
      <c r="AP38" s="56">
        <f>SUM(AP12,AP18,AP24:AP37)</f>
        <v>3756.125</v>
      </c>
      <c r="AQ38" s="56">
        <f>SUM(AO38:AP38)</f>
        <v>28543.39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</v>
      </c>
      <c r="H39" s="58"/>
      <c r="I39" s="91">
        <v>20.3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16.8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65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2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2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2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2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2016-12-26T17:35:53Z</dcterms:modified>
</cp:coreProperties>
</file>