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<sst xmlns="http://schemas.openxmlformats.org/spreadsheetml/2006/main" count="398" uniqueCount="68">
  <si>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</si>
  <si>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</si>
  <si>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</si>
  <si>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</si>
  <si>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</si>
  <si>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</si>
  <si>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</si>
  <si>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</si>
  <si>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</si>
  <si>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</si>
  <si>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</si>
  <si>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</si>
  <si>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</si>
  <si>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</si>
  <si>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</si>
  <si>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</si>
  <si>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</si>
  <si>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</si>
  <si>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</si>
  <si>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</si>
  <si>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</si>
  <si>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</si>
  <si>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</si>
  <si>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</si>
  <si>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</si>
  <si>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</si>
  <si>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</si>
  <si>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</si>
  <si>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</si>
  <si>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</si>
  <si>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</si>
  <si>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</si>
  <si>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</si>
  <si>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</si>
  <si>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</si>
  <si>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</si>
  <si>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</si>
  <si>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</si>
  <si>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</si>
  <si>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</si>
  <si>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</si>
  <si>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</si>
  <si>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</si>
  <si>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</si>
  <si>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</si>
  <si>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</si>
  <si>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</si>
  <si>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</si>
  <si>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</si>
  <si>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</si>
  <si>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</si>
  <si>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</si>
  <si>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</si>
  <si>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</si>
  <si>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</si>
  <si>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</si>
  <si>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</si>
  <si>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</si>
  <si>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</si>
  <si>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</si>
  <si>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</si>
  <si>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</si>
  <si>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</si>
  <si>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</si>
  <si>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</si>
  <si>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Callao, 25 de julio del 2022</t>
  </si>
  <si>
    <t xml:space="preserve">        Fecha  : 24/07/2022</t>
  </si>
  <si>
    <t>R.M.N°230-2022-PRODUCE, R.M.N°264-2022-PRODUCE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</si>
</sst>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F16" sqref="F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/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321.49</v>
      </c>
      <c r="AL12" s="30">
        <v>0</v>
      </c>
      <c r="AM12" s="30">
        <v>1023.2000000000002</v>
      </c>
      <c r="AN12" s="30">
        <v>402.16500000000002</v>
      </c>
      <c r="AO12" s="30">
        <f>SUMIF($C$11:$AN$11,"Ind",C12:AN12)</f>
        <v>1344.69</v>
      </c>
      <c r="AP12" s="30">
        <f>SUMIF($C$11:$AN$11,"I.Mad",C12:AN12)</f>
        <v>402.16500000000002</v>
      </c>
      <c r="AQ12" s="30">
        <f>SUM(AO12:AP12)</f>
        <v>1746.855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/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7</v>
      </c>
      <c r="AL13" s="30" t="s">
        <v>34</v>
      </c>
      <c r="AM13" s="30">
        <v>15</v>
      </c>
      <c r="AN13" s="30">
        <v>5</v>
      </c>
      <c r="AO13" s="30">
        <f>SUMIF($C$11:$AN$11,"Ind*",C13:AN13)</f>
        <v>22</v>
      </c>
      <c r="AP13" s="30">
        <f>SUMIF($C$11:$AN$11,"I.Mad",C13:AN13)</f>
        <v>5</v>
      </c>
      <c r="AQ13" s="30">
        <f>SUM(AO13:AP13)</f>
        <v>27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/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5</v>
      </c>
      <c r="AN14" s="30">
        <v>1</v>
      </c>
      <c r="AO14" s="30">
        <f>SUMIF($C$11:$AN$11,"Ind*",C14:AN14)</f>
        <v>7</v>
      </c>
      <c r="AP14" s="30">
        <f>SUMIF($C$11:$AN$11,"I.Mad",C14:AN14)</f>
        <v>1</v>
      </c>
      <c r="AQ14" s="30">
        <f>SUM(AO14:AP14)</f>
        <v>8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/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20.109950778837923</v>
      </c>
      <c r="AL15" s="30" t="s">
        <v>34</v>
      </c>
      <c r="AM15" s="30">
        <v>28.157931371938627</v>
      </c>
      <c r="AN15" s="30">
        <v>24.844720496894411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/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L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321.49</v>
      </c>
      <c r="AL41" s="42">
        <f t="shared" si="3"/>
        <v>0</v>
      </c>
      <c r="AM41" s="42">
        <f>+SUM(AM24:AM40,AM18,AM12)</f>
        <v>1023.2000000000002</v>
      </c>
      <c r="AN41" s="42">
        <f>+SUM(AN24:AN40,AN18,AN12)</f>
        <v>402.16500000000002</v>
      </c>
      <c r="AO41" s="42">
        <f>SUM(AO12,AO18,AO24:AO37)</f>
        <v>1344.69</v>
      </c>
      <c r="AP41" s="42">
        <f>SUM(AP12,AP18,AP24:AP37)</f>
        <v>402.16500000000002</v>
      </c>
      <c r="AQ41" s="42">
        <f t="shared" si="2"/>
        <v>1746.855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2022-08-07T04:06:02Z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