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8877B8D0-5347-4500-BB2F-2C77BA330830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20" i="1" l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<sst xmlns="http://schemas.openxmlformats.org/spreadsheetml/2006/main" count="367" uniqueCount="69">
  <si>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</si>
  <si>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</si>
  <si>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</si>
  <si>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</si>
  <si>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</si>
  <si>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</si>
  <si>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</si>
  <si>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</si>
  <si>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</si>
  <si>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</si>
  <si>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</si>
  <si>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</si>
  <si>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</si>
  <si>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</si>
  <si>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</si>
  <si>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</si>
  <si>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</si>
  <si>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</si>
  <si>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</si>
  <si>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</si>
  <si>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</si>
  <si>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</si>
  <si>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</si>
  <si>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</si>
  <si>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</si>
  <si>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</si>
  <si>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</si>
  <si>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</si>
  <si>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</si>
  <si>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</si>
  <si>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</si>
  <si>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</si>
  <si>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</si>
  <si>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</si>
  <si>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</si>
  <si>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</si>
  <si>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</si>
  <si>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</si>
  <si>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</si>
  <si>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</si>
  <si>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</si>
  <si>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</si>
  <si>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</si>
  <si>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</si>
  <si>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</si>
  <si>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</si>
  <si>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</si>
  <si>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</si>
  <si>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</si>
  <si>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</si>
  <si>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</si>
  <si>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</si>
  <si>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</si>
  <si>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</si>
  <si>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</si>
  <si>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</si>
  <si>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</si>
  <si>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</si>
  <si>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</si>
  <si>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</si>
  <si>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</si>
  <si>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</si>
  <si>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</si>
  <si>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</si>
  <si>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</si>
  <si>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</si>
  <si>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Callao, 25 de setiembre del 2022</t>
  </si>
  <si>
    <t xml:space="preserve">        Fecha  : 24/11/2022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</si>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</sst>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6" zoomScale="23" zoomScaleNormal="23" workbookViewId="0">
      <selection activeCell="Z15" sqref="Z1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6120.6549999999988</v>
      </c>
      <c r="H12" s="30">
        <v>0</v>
      </c>
      <c r="I12" s="30">
        <v>14778.11</v>
      </c>
      <c r="J12" s="30">
        <v>5149.9399999999996</v>
      </c>
      <c r="K12" s="30">
        <v>893.64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270</v>
      </c>
      <c r="R12" s="30">
        <v>0</v>
      </c>
      <c r="S12" s="30">
        <v>2215</v>
      </c>
      <c r="T12" s="30">
        <v>0</v>
      </c>
      <c r="U12" s="30">
        <v>890</v>
      </c>
      <c r="V12" s="30">
        <v>216.05500000000001</v>
      </c>
      <c r="W12" s="30">
        <v>2275</v>
      </c>
      <c r="X12" s="30">
        <v>95</v>
      </c>
      <c r="Y12" s="30">
        <v>6404.9249999999984</v>
      </c>
      <c r="Z12" s="30">
        <v>1653.8100000000002</v>
      </c>
      <c r="AA12" s="30">
        <v>1245.4191413488154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35092.74914134881</v>
      </c>
      <c r="AP12" s="30">
        <f>SUMIF($C$11:$AN$11,"I.Mad",C12:AN12)</f>
        <v>7114.8050000000003</v>
      </c>
      <c r="AQ12" s="30">
        <f>SUM(AO12:AP12)</f>
        <v>42207.55414134881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19</v>
      </c>
      <c r="H13" s="30" t="s">
        <v>34</v>
      </c>
      <c r="I13" s="30">
        <v>71</v>
      </c>
      <c r="J13" s="30">
        <v>60</v>
      </c>
      <c r="K13" s="30">
        <v>6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1</v>
      </c>
      <c r="R13" s="30" t="s">
        <v>34</v>
      </c>
      <c r="S13" s="30">
        <v>10</v>
      </c>
      <c r="T13" s="30" t="s">
        <v>34</v>
      </c>
      <c r="U13" s="30">
        <v>3</v>
      </c>
      <c r="V13" s="30">
        <v>2</v>
      </c>
      <c r="W13" s="30">
        <v>17</v>
      </c>
      <c r="X13" s="30">
        <v>1</v>
      </c>
      <c r="Y13" s="30">
        <v>56</v>
      </c>
      <c r="Z13" s="30">
        <v>21</v>
      </c>
      <c r="AA13" s="30">
        <v>3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186</v>
      </c>
      <c r="AP13" s="30">
        <f>SUMIF($C$11:$AN$11,"I.Mad",C13:AN13)</f>
        <v>84</v>
      </c>
      <c r="AQ13" s="30">
        <f>SUM(AO13:AP13)</f>
        <v>270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12</v>
      </c>
      <c r="H14" s="30" t="s">
        <v>34</v>
      </c>
      <c r="I14" s="30">
        <v>12</v>
      </c>
      <c r="J14" s="30">
        <v>17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1</v>
      </c>
      <c r="R14" s="30" t="s">
        <v>34</v>
      </c>
      <c r="S14" s="30">
        <v>6</v>
      </c>
      <c r="T14" s="30" t="s">
        <v>34</v>
      </c>
      <c r="U14" s="30">
        <v>2</v>
      </c>
      <c r="V14" s="30">
        <v>2</v>
      </c>
      <c r="W14" s="30">
        <v>6</v>
      </c>
      <c r="X14" s="30">
        <v>0</v>
      </c>
      <c r="Y14" s="30">
        <v>10</v>
      </c>
      <c r="Z14" s="30">
        <v>8</v>
      </c>
      <c r="AA14" s="30">
        <v>2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51</v>
      </c>
      <c r="AP14" s="30">
        <f>SUMIF($C$11:$AN$11,"I.Mad",C14:AN14)</f>
        <v>27</v>
      </c>
      <c r="AQ14" s="30">
        <f>SUM(AO14:AP14)</f>
        <v>78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42.629107602984838</v>
      </c>
      <c r="H15" s="30" t="s">
        <v>34</v>
      </c>
      <c r="I15" s="30">
        <v>22.655290129397073</v>
      </c>
      <c r="J15" s="30">
        <v>24.335260406718326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9.2307692307692299</v>
      </c>
      <c r="R15" s="30" t="s">
        <v>34</v>
      </c>
      <c r="S15" s="30">
        <v>26.354014376275398</v>
      </c>
      <c r="T15" s="30" t="s">
        <v>34</v>
      </c>
      <c r="U15" s="30">
        <v>19.065002150210901</v>
      </c>
      <c r="V15" s="30">
        <v>22.373464786693528</v>
      </c>
      <c r="W15" s="30">
        <v>44.258139472735685</v>
      </c>
      <c r="X15" s="30" t="s">
        <v>68</v>
      </c>
      <c r="Y15" s="30">
        <v>21.874655489999999</v>
      </c>
      <c r="Z15" s="30">
        <v>20.236998580000002</v>
      </c>
      <c r="AA15" s="30">
        <v>4.4703885300680213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12</v>
      </c>
      <c r="H16" s="36" t="s">
        <v>34</v>
      </c>
      <c r="I16" s="36">
        <v>12.5</v>
      </c>
      <c r="J16" s="36">
        <v>12.5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13.5</v>
      </c>
      <c r="R16" s="36" t="s">
        <v>34</v>
      </c>
      <c r="S16" s="36">
        <v>12</v>
      </c>
      <c r="T16" s="36" t="s">
        <v>34</v>
      </c>
      <c r="U16" s="36">
        <v>13</v>
      </c>
      <c r="V16" s="36">
        <v>12</v>
      </c>
      <c r="W16" s="36">
        <v>12</v>
      </c>
      <c r="X16" s="36" t="s">
        <v>34</v>
      </c>
      <c r="Y16" s="36">
        <v>12.5</v>
      </c>
      <c r="Z16" s="36">
        <v>12.5</v>
      </c>
      <c r="AA16" s="36">
        <v>13.5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>
        <v>2.6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2.6</v>
      </c>
      <c r="AP32" s="30">
        <f t="shared" si="1"/>
        <v>0</v>
      </c>
      <c r="AQ32" s="42">
        <f t="shared" si="2"/>
        <v>2.6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6120.6549999999988</v>
      </c>
      <c r="H41" s="42">
        <f t="shared" si="3"/>
        <v>0</v>
      </c>
      <c r="I41" s="42">
        <f t="shared" si="3"/>
        <v>14778.11</v>
      </c>
      <c r="J41" s="42">
        <f t="shared" si="3"/>
        <v>5149.9399999999996</v>
      </c>
      <c r="K41" s="42">
        <f t="shared" si="3"/>
        <v>893.64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270</v>
      </c>
      <c r="R41" s="42">
        <f t="shared" si="3"/>
        <v>0</v>
      </c>
      <c r="S41" s="42">
        <f t="shared" si="3"/>
        <v>2215</v>
      </c>
      <c r="T41" s="42">
        <f t="shared" si="3"/>
        <v>0</v>
      </c>
      <c r="U41" s="42">
        <f t="shared" si="3"/>
        <v>890</v>
      </c>
      <c r="V41" s="42">
        <f t="shared" si="3"/>
        <v>216.05500000000001</v>
      </c>
      <c r="W41" s="42">
        <f t="shared" si="3"/>
        <v>2275</v>
      </c>
      <c r="X41" s="42">
        <f t="shared" si="3"/>
        <v>95</v>
      </c>
      <c r="Y41" s="42">
        <f t="shared" si="3"/>
        <v>6404.9249999999984</v>
      </c>
      <c r="Z41" s="42">
        <f t="shared" si="3"/>
        <v>1653.8100000000002</v>
      </c>
      <c r="AA41" s="42">
        <f t="shared" si="3"/>
        <v>1248.0191413488153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35095.349141348808</v>
      </c>
      <c r="AP41" s="42">
        <f>SUM(AP12,AP18,AP24:AP37)</f>
        <v>7114.8050000000003</v>
      </c>
      <c r="AQ41" s="42">
        <f t="shared" si="2"/>
        <v>42210.154141348808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>
        <v>18.5</v>
      </c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2022-11-29T18:28:21Z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