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<sst xmlns="http://schemas.openxmlformats.org/spreadsheetml/2006/main" count="400" uniqueCount="69">
  <si>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</si>
  <si>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</si>
  <si>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</si>
  <si>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</si>
  <si>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</si>
  <si>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</si>
  <si>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</si>
  <si>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</si>
  <si>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</si>
  <si>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</si>
  <si>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</si>
  <si>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</si>
  <si>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</si>
  <si>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</si>
  <si>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</si>
  <si>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</si>
  <si>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</si>
  <si>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</si>
  <si>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</si>
  <si>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</si>
  <si>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</si>
  <si>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</si>
  <si>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</si>
  <si>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</si>
  <si>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</si>
  <si>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</si>
  <si>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</si>
  <si>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</si>
  <si>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</si>
  <si>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</si>
  <si>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</si>
  <si>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</si>
  <si>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</si>
  <si>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</si>
  <si>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</si>
  <si>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</si>
  <si>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</si>
  <si>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</si>
  <si>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</si>
  <si>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</si>
  <si>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</si>
  <si>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</si>
  <si>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</si>
  <si>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</si>
  <si>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</si>
  <si>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</si>
  <si>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</si>
  <si>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</si>
  <si>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</si>
  <si>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</si>
  <si>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</si>
  <si>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</si>
  <si>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</si>
  <si>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</si>
  <si>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</si>
  <si>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</si>
  <si>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</si>
  <si>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</si>
  <si>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</si>
  <si>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</si>
  <si>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</si>
  <si>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</si>
  <si>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</si>
  <si>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</si>
  <si>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</si>
  <si>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</si>
  <si>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25/02/2022</t>
  </si>
  <si>
    <t>Callao, 28 de febrero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</si>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</sst>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1790.7449999999999</v>
      </c>
      <c r="AF12" s="30">
        <v>76.16</v>
      </c>
      <c r="AG12" s="30">
        <v>0</v>
      </c>
      <c r="AH12" s="30">
        <v>0</v>
      </c>
      <c r="AI12" s="30">
        <v>0</v>
      </c>
      <c r="AJ12" s="30">
        <v>0</v>
      </c>
      <c r="AK12" s="30">
        <v>1079.51</v>
      </c>
      <c r="AL12" s="30">
        <v>25.07</v>
      </c>
      <c r="AM12" s="30">
        <v>1093.855</v>
      </c>
      <c r="AN12" s="30">
        <v>0</v>
      </c>
      <c r="AO12" s="30">
        <f>SUMIF($C$11:$AN$11,"Ind",C12:AN12)</f>
        <v>3964.11</v>
      </c>
      <c r="AP12" s="30">
        <f>SUMIF($C$11:$AN$11,"I.Mad",C12:AN12)</f>
        <v>101.22999999999999</v>
      </c>
      <c r="AQ12" s="30">
        <f>SUM(AO12:AP12)</f>
        <v>4065.34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>
        <v>14</v>
      </c>
      <c r="AF13" s="30">
        <v>2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8</v>
      </c>
      <c r="AL13" s="30">
        <v>1</v>
      </c>
      <c r="AM13" s="30">
        <v>15</v>
      </c>
      <c r="AN13" s="30" t="s">
        <v>33</v>
      </c>
      <c r="AO13" s="30">
        <f>SUMIF($C$11:$AN$11,"Ind*",C13:AN13)</f>
        <v>37</v>
      </c>
      <c r="AP13" s="30">
        <f>SUMIF($C$11:$AN$11,"I.Mad",C13:AN13)</f>
        <v>3</v>
      </c>
      <c r="AQ13" s="30">
        <f>SUM(AO13:AP13)</f>
        <v>40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>
        <v>5</v>
      </c>
      <c r="AF14" s="30" t="s">
        <v>68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3</v>
      </c>
      <c r="AL14" s="30" t="s">
        <v>68</v>
      </c>
      <c r="AM14" s="30">
        <v>7</v>
      </c>
      <c r="AN14" s="30" t="s">
        <v>33</v>
      </c>
      <c r="AO14" s="30">
        <f>SUMIF($C$11:$AN$11,"Ind*",C14:AN14)</f>
        <v>15</v>
      </c>
      <c r="AP14" s="30">
        <f>SUMIF($C$11:$AN$11,"I.Mad",C14:AN14)</f>
        <v>0</v>
      </c>
      <c r="AQ14" s="30">
        <f>SUM(AO14:AP14)</f>
        <v>15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>
        <v>33.445377340413046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30.657365217181884</v>
      </c>
      <c r="AL15" s="30" t="s">
        <v>33</v>
      </c>
      <c r="AM15" s="30">
        <v>31.654200026535634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>
        <v>12.5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12.5</v>
      </c>
      <c r="AL16" s="36" t="s">
        <v>33</v>
      </c>
      <c r="AM16" s="36">
        <v>12.5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1790.7449999999999</v>
      </c>
      <c r="AF41" s="42">
        <f t="shared" si="3"/>
        <v>76.16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1079.51</v>
      </c>
      <c r="AL41" s="42">
        <f t="shared" si="3"/>
        <v>25.07</v>
      </c>
      <c r="AM41" s="42">
        <f t="shared" si="3"/>
        <v>1093.855</v>
      </c>
      <c r="AN41" s="42">
        <f t="shared" si="3"/>
        <v>0</v>
      </c>
      <c r="AO41" s="42">
        <f>SUM(AO12,AO18,AO24:AO37)</f>
        <v>3964.11</v>
      </c>
      <c r="AP41" s="42">
        <f>SUM(AP12,AP18,AP24:AP37)</f>
        <v>101.22999999999999</v>
      </c>
      <c r="AQ41" s="42">
        <f t="shared" si="2"/>
        <v>4065.34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17.3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2022-03-02T19:39:54Z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