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8800" windowHeight="12024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<sst xmlns="http://schemas.openxmlformats.org/spreadsheetml/2006/main" count="352" uniqueCount="69">
  <si>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</si>
  <si>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</si>
  <si>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</si>
  <si>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</si>
  <si>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</si>
  <si>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</si>
  <si>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</si>
  <si>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</si>
  <si>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</si>
  <si>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</si>
  <si>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</si>
  <si>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</si>
  <si>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</si>
  <si>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</si>
  <si>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</si>
  <si>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</si>
  <si>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</si>
  <si>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</si>
  <si>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</si>
  <si>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</si>
  <si>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</si>
  <si>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</si>
  <si>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</si>
  <si>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</si>
  <si>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</si>
  <si>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</si>
  <si>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</si>
  <si>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</si>
  <si>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</si>
  <si>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</si>
  <si>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</si>
  <si>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</si>
  <si>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</si>
  <si>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</si>
  <si>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</si>
  <si>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</si>
  <si>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</si>
  <si>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</si>
  <si>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</si>
  <si>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</si>
  <si>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</si>
  <si>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</si>
  <si>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</si>
  <si>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</si>
  <si>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</si>
  <si>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</si>
  <si>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</si>
  <si>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</si>
  <si>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</si>
  <si>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</si>
  <si>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</si>
  <si>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</si>
  <si>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</si>
  <si>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</si>
  <si>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</si>
  <si>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</si>
  <si>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</si>
  <si>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</si>
  <si>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</si>
  <si>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</si>
  <si>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</si>
  <si>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</si>
  <si>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</si>
  <si>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>R.M.N°008-2024-PRODUCE, R.M.N°059-2024-PRODUCE</t>
  </si>
  <si>
    <t xml:space="preserve">           Atención: Sr. Sergio Gonzalez Guerrero</t>
  </si>
  <si>
    <t>SM</t>
  </si>
  <si>
    <t xml:space="preserve">CIFRAS PRELIMINARES \ PARA USO CIENTÍFICO  </t>
  </si>
  <si>
    <t xml:space="preserve">        Fecha  : 25/04/2024</t>
  </si>
  <si>
    <t>Callao,26 de abril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</si>
</sst>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2" zoomScaleNormal="22" workbookViewId="0">
      <selection activeCell="B5" sqref="B5:AQ5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50" ht="28.2" x14ac:dyDescent="0.5">
      <c r="B9" s="4" t="s">
        <v>6</v>
      </c>
      <c r="C9" s="10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285.70499999999998</v>
      </c>
      <c r="F12" s="24">
        <v>1410</v>
      </c>
      <c r="G12" s="24">
        <v>4344.1949999999997</v>
      </c>
      <c r="H12" s="24">
        <v>4274.5590000000002</v>
      </c>
      <c r="I12" s="24">
        <v>12112.23</v>
      </c>
      <c r="J12" s="24">
        <v>6552.84</v>
      </c>
      <c r="K12" s="24">
        <v>1013.09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6540</v>
      </c>
      <c r="R12" s="24">
        <v>0</v>
      </c>
      <c r="S12" s="24">
        <v>2860</v>
      </c>
      <c r="T12" s="24">
        <v>295</v>
      </c>
      <c r="U12" s="24">
        <v>785.69500000000005</v>
      </c>
      <c r="V12" s="24">
        <v>1146.58</v>
      </c>
      <c r="W12" s="24">
        <v>3337</v>
      </c>
      <c r="X12" s="24">
        <v>167</v>
      </c>
      <c r="Y12" s="24">
        <v>6333.27</v>
      </c>
      <c r="Z12" s="24">
        <v>485.52499999999998</v>
      </c>
      <c r="AA12" s="24">
        <v>2137.3000000000002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39748.485000000001</v>
      </c>
      <c r="AP12" s="24">
        <f>SUMIF($C$11:$AN$11,"I.Mad",C12:AN12)</f>
        <v>14331.504000000001</v>
      </c>
      <c r="AQ12" s="24">
        <f>SUM(AO12:AP12)</f>
        <v>54079.989000000001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1</v>
      </c>
      <c r="F13" s="24">
        <v>47</v>
      </c>
      <c r="G13" s="24">
        <v>23</v>
      </c>
      <c r="H13" s="24">
        <v>90</v>
      </c>
      <c r="I13" s="24">
        <v>68</v>
      </c>
      <c r="J13" s="24">
        <v>114</v>
      </c>
      <c r="K13" s="24">
        <v>7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21</v>
      </c>
      <c r="R13" s="24" t="s">
        <v>33</v>
      </c>
      <c r="S13" s="24">
        <v>13</v>
      </c>
      <c r="T13" s="24">
        <v>3</v>
      </c>
      <c r="U13" s="24">
        <v>24</v>
      </c>
      <c r="V13" s="24">
        <v>2</v>
      </c>
      <c r="W13" s="24">
        <v>24</v>
      </c>
      <c r="X13" s="24">
        <v>2</v>
      </c>
      <c r="Y13" s="24">
        <v>40</v>
      </c>
      <c r="Z13" s="24">
        <v>6</v>
      </c>
      <c r="AA13" s="24">
        <v>7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228</v>
      </c>
      <c r="AP13" s="24">
        <f>SUMIF($C$11:$AN$11,"I.Mad",C13:AN13)</f>
        <v>264</v>
      </c>
      <c r="AQ13" s="24">
        <f>SUM(AO13:AP13)</f>
        <v>492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>
        <v>1</v>
      </c>
      <c r="F14" s="24">
        <v>9</v>
      </c>
      <c r="G14" s="24">
        <v>4</v>
      </c>
      <c r="H14" s="24">
        <v>16</v>
      </c>
      <c r="I14" s="24">
        <v>5</v>
      </c>
      <c r="J14" s="24">
        <v>9</v>
      </c>
      <c r="K14" s="24" t="s">
        <v>65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8</v>
      </c>
      <c r="R14" s="24" t="s">
        <v>33</v>
      </c>
      <c r="S14" s="24">
        <v>6</v>
      </c>
      <c r="T14" s="24">
        <v>1</v>
      </c>
      <c r="U14" s="24">
        <v>6</v>
      </c>
      <c r="V14" s="24">
        <v>1</v>
      </c>
      <c r="W14" s="24">
        <v>6</v>
      </c>
      <c r="X14" s="24">
        <v>1</v>
      </c>
      <c r="Y14" s="24">
        <v>6</v>
      </c>
      <c r="Z14" s="24" t="s">
        <v>65</v>
      </c>
      <c r="AA14" s="24">
        <v>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45</v>
      </c>
      <c r="AP14" s="24">
        <f>SUMIF($C$11:$AN$11,"I.Mad",C14:AN14)</f>
        <v>37</v>
      </c>
      <c r="AQ14" s="24">
        <f>SUM(AO14:AP14)</f>
        <v>82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>
        <v>53.773584905660378</v>
      </c>
      <c r="F15" s="24">
        <v>3.8800550860799916</v>
      </c>
      <c r="G15" s="24">
        <v>54.158122618957599</v>
      </c>
      <c r="H15" s="24">
        <v>44.852936914869801</v>
      </c>
      <c r="I15" s="24">
        <v>54.533065900716601</v>
      </c>
      <c r="J15" s="24">
        <v>59.863969518865602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14.220577968987399</v>
      </c>
      <c r="R15" s="24" t="s">
        <v>33</v>
      </c>
      <c r="S15" s="24">
        <v>29.312867462593299</v>
      </c>
      <c r="T15" s="24">
        <v>17.647058823499599</v>
      </c>
      <c r="U15" s="24">
        <v>34.609572183021513</v>
      </c>
      <c r="V15" s="24">
        <v>44.845360824742272</v>
      </c>
      <c r="W15" s="24">
        <v>34.609572183021513</v>
      </c>
      <c r="X15" s="24">
        <v>44.845360824742272</v>
      </c>
      <c r="Y15" s="24">
        <v>22.975260188481698</v>
      </c>
      <c r="Z15" s="24" t="s">
        <v>33</v>
      </c>
      <c r="AA15" s="24">
        <v>86.0053690958581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>
        <v>11.5</v>
      </c>
      <c r="F16" s="27">
        <v>12.5</v>
      </c>
      <c r="G16" s="27">
        <v>11.5</v>
      </c>
      <c r="H16" s="27">
        <v>12</v>
      </c>
      <c r="I16" s="27">
        <v>11.5</v>
      </c>
      <c r="J16" s="27">
        <v>11.5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12.5</v>
      </c>
      <c r="R16" s="27" t="s">
        <v>33</v>
      </c>
      <c r="S16" s="27">
        <v>12</v>
      </c>
      <c r="T16" s="27">
        <v>12.5</v>
      </c>
      <c r="U16" s="27">
        <v>12</v>
      </c>
      <c r="V16" s="27">
        <v>11.5</v>
      </c>
      <c r="W16" s="27">
        <v>12</v>
      </c>
      <c r="X16" s="27">
        <v>11.5</v>
      </c>
      <c r="Y16" s="27">
        <v>12</v>
      </c>
      <c r="Z16" s="27" t="s">
        <v>33</v>
      </c>
      <c r="AA16" s="27">
        <v>11.5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29"/>
      <c r="G17" s="29"/>
      <c r="H17" s="29"/>
      <c r="I17" s="29"/>
      <c r="J17" s="29"/>
      <c r="K17" s="29"/>
      <c r="L17" s="11"/>
      <c r="M17" s="11"/>
      <c r="N17" s="11"/>
      <c r="O17" s="11"/>
      <c r="P17" s="11"/>
      <c r="Q17" s="11"/>
      <c r="R17" s="11"/>
      <c r="S17" s="29"/>
      <c r="T17" s="29"/>
      <c r="U17" s="29"/>
      <c r="V17" s="29"/>
      <c r="W17" s="29"/>
      <c r="X17" s="29"/>
      <c r="Y17" s="29"/>
      <c r="Z17" s="29"/>
      <c r="AA17" s="29"/>
      <c r="AB17" s="11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>
        <v>3.7837800000000001</v>
      </c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3.7837800000000001</v>
      </c>
      <c r="AP25" s="24">
        <f t="shared" si="1"/>
        <v>0</v>
      </c>
      <c r="AQ25" s="32">
        <f t="shared" si="2"/>
        <v>3.7837800000000001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>
        <v>2.1762800000000002</v>
      </c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7"/>
      <c r="AA30" s="24">
        <v>0.60799999999999998</v>
      </c>
      <c r="AB30" s="35"/>
      <c r="AC30" s="35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0.60799999999999998</v>
      </c>
      <c r="AP30" s="24">
        <f t="shared" si="1"/>
        <v>2.1762800000000002</v>
      </c>
      <c r="AQ30" s="32">
        <f t="shared" si="2"/>
        <v>2.7842800000000003</v>
      </c>
    </row>
    <row r="31" spans="1:43" ht="50.25" customHeight="1" x14ac:dyDescent="0.7">
      <c r="A31" s="1">
        <v>0.2</v>
      </c>
      <c r="B31" s="25" t="s">
        <v>61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285.70499999999998</v>
      </c>
      <c r="F41" s="32">
        <f t="shared" si="3"/>
        <v>1410</v>
      </c>
      <c r="G41" s="32">
        <f t="shared" si="3"/>
        <v>4344.1949999999997</v>
      </c>
      <c r="H41" s="32">
        <f>+SUM(H24:H40,H18,H12)</f>
        <v>4276.7352799999999</v>
      </c>
      <c r="I41" s="32">
        <f>+SUM(I24:I40,I18,I12)</f>
        <v>12112.23</v>
      </c>
      <c r="J41" s="32">
        <f t="shared" si="3"/>
        <v>6552.84</v>
      </c>
      <c r="K41" s="32">
        <f t="shared" si="3"/>
        <v>1013.09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6540</v>
      </c>
      <c r="R41" s="32">
        <f t="shared" si="3"/>
        <v>0</v>
      </c>
      <c r="S41" s="32">
        <f t="shared" si="3"/>
        <v>2860</v>
      </c>
      <c r="T41" s="32">
        <f t="shared" si="3"/>
        <v>295</v>
      </c>
      <c r="U41" s="32">
        <f t="shared" si="3"/>
        <v>785.69500000000005</v>
      </c>
      <c r="V41" s="32">
        <f t="shared" si="3"/>
        <v>1146.58</v>
      </c>
      <c r="W41" s="32">
        <f t="shared" si="3"/>
        <v>3337</v>
      </c>
      <c r="X41" s="32">
        <f t="shared" si="3"/>
        <v>167</v>
      </c>
      <c r="Y41" s="32">
        <f t="shared" si="3"/>
        <v>6337.0537800000002</v>
      </c>
      <c r="Z41" s="32">
        <f t="shared" si="3"/>
        <v>485.52499999999998</v>
      </c>
      <c r="AA41" s="32">
        <f>+SUM(AA24:AA40,AA18,C12)</f>
        <v>0.60799999999999998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39752.876779999999</v>
      </c>
      <c r="AP41" s="32">
        <f>SUM(AP12,AP18,AP24:AP37)</f>
        <v>14333.68028</v>
      </c>
      <c r="AQ41" s="32">
        <f t="shared" si="2"/>
        <v>54086.557059999999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58</v>
      </c>
      <c r="C44" s="4" t="s">
        <v>59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60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62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2024-04-26T20:11:48Z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