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5200" windowHeight="1198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Q20" i="5" s="1"/>
  <c r="AP19" i="5"/>
  <c r="AO19" i="5"/>
  <c r="AP18" i="5"/>
  <c r="AO18" i="5"/>
  <c r="AQ19" i="5" l="1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<sst xmlns="http://schemas.openxmlformats.org/spreadsheetml/2006/main" count="395" uniqueCount="65">
  <si>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</si>
  <si>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</si>
  <si>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</si>
  <si>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</si>
  <si>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</si>
  <si>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</si>
  <si>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</si>
  <si>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</si>
  <si>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</si>
  <si>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</si>
  <si>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</si>
  <si>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</si>
  <si>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</si>
  <si>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</si>
  <si>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</si>
  <si>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</si>
  <si>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</si>
  <si>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</si>
  <si>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</si>
  <si>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</si>
  <si>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</si>
  <si>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</si>
  <si>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</si>
  <si>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</si>
  <si>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</si>
  <si>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</si>
  <si>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</si>
  <si>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</si>
  <si>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</si>
  <si>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</si>
  <si>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</si>
  <si>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</si>
  <si>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</si>
  <si>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</si>
  <si>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</si>
  <si>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</si>
  <si>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</si>
  <si>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</si>
  <si>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</si>
  <si>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</si>
  <si>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</si>
  <si>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</si>
  <si>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</si>
  <si>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</si>
  <si>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</si>
  <si>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</si>
  <si>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</si>
  <si>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</si>
  <si>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</si>
  <si>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</si>
  <si>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</si>
  <si>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</si>
  <si>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</si>
  <si>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</si>
  <si>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</si>
  <si>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</si>
  <si>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</si>
  <si>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CALAMAR</t>
  </si>
  <si>
    <t>FALSO VOLADOR</t>
  </si>
  <si>
    <t>PALOMETA</t>
  </si>
  <si>
    <t>PAMPANO TORO</t>
  </si>
  <si>
    <t xml:space="preserve">           Atención: Sr. Bruno Giuffra Monteverde</t>
  </si>
  <si>
    <t>R.M.N°427-2015-PRODUCE,R.M.N°242-2016-PRODUCE</t>
  </si>
  <si>
    <t xml:space="preserve">        Fecha  : 25/08/2016</t>
  </si>
  <si>
    <t>Callao, 26 de agosto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</si>
</sst>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I40" sqref="I4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61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37</v>
      </c>
      <c r="AN6" s="121"/>
      <c r="AO6" s="121"/>
      <c r="AP6" s="121"/>
      <c r="AQ6" s="121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45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54</v>
      </c>
      <c r="X10" s="116"/>
      <c r="Y10" s="117" t="s">
        <v>47</v>
      </c>
      <c r="Z10" s="114"/>
      <c r="AA10" s="115" t="s">
        <v>38</v>
      </c>
      <c r="AB10" s="116"/>
      <c r="AC10" s="115" t="s">
        <v>13</v>
      </c>
      <c r="AD10" s="116"/>
      <c r="AE10" s="113" t="s">
        <v>48</v>
      </c>
      <c r="AF10" s="114"/>
      <c r="AG10" s="113" t="s">
        <v>49</v>
      </c>
      <c r="AH10" s="114"/>
      <c r="AI10" s="113" t="s">
        <v>50</v>
      </c>
      <c r="AJ10" s="114"/>
      <c r="AK10" s="113" t="s">
        <v>51</v>
      </c>
      <c r="AL10" s="114"/>
      <c r="AM10" s="113" t="s">
        <v>52</v>
      </c>
      <c r="AN10" s="114"/>
      <c r="AO10" s="123" t="s">
        <v>14</v>
      </c>
      <c r="AP10" s="124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992.35</v>
      </c>
      <c r="AF12" s="53">
        <v>0</v>
      </c>
      <c r="AG12" s="53">
        <v>956.65500000000009</v>
      </c>
      <c r="AH12" s="53">
        <v>33.744999999999997</v>
      </c>
      <c r="AI12" s="53">
        <v>0</v>
      </c>
      <c r="AJ12" s="53">
        <v>0</v>
      </c>
      <c r="AK12" s="53">
        <v>126.58</v>
      </c>
      <c r="AL12" s="53">
        <v>0</v>
      </c>
      <c r="AM12" s="53">
        <v>0</v>
      </c>
      <c r="AN12" s="53">
        <v>0</v>
      </c>
      <c r="AO12" s="54">
        <f>SUMIF($C$11:$AN$11,"Ind*",C12:AN12)</f>
        <v>2075.585</v>
      </c>
      <c r="AP12" s="54">
        <f>SUMIF($C$11:$AN$11,"I.Mad",C12:AN12)</f>
        <v>33.744999999999997</v>
      </c>
      <c r="AQ12" s="54">
        <f>SUM(AO12:AP12)</f>
        <v>2109.33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>
        <v>14</v>
      </c>
      <c r="AF13" s="55" t="s">
        <v>20</v>
      </c>
      <c r="AG13" s="55">
        <v>17</v>
      </c>
      <c r="AH13" s="55">
        <v>1</v>
      </c>
      <c r="AI13" s="55" t="s">
        <v>20</v>
      </c>
      <c r="AJ13" s="55" t="s">
        <v>20</v>
      </c>
      <c r="AK13" s="55">
        <v>3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34</v>
      </c>
      <c r="AP13" s="54">
        <f>SUMIF($C$11:$AN$11,"I.Mad",C13:AN13)</f>
        <v>1</v>
      </c>
      <c r="AQ13" s="54">
        <f>SUM(AO13:AP13)</f>
        <v>35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>
        <v>6</v>
      </c>
      <c r="AF14" s="55" t="s">
        <v>20</v>
      </c>
      <c r="AG14" s="55">
        <v>6</v>
      </c>
      <c r="AH14" s="55">
        <v>1</v>
      </c>
      <c r="AI14" s="55" t="s">
        <v>20</v>
      </c>
      <c r="AJ14" s="55" t="s">
        <v>20</v>
      </c>
      <c r="AK14" s="55">
        <v>3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15</v>
      </c>
      <c r="AP14" s="54">
        <f>SUMIF($C$11:$AN$11,"I.Mad",C14:AN14)</f>
        <v>1</v>
      </c>
      <c r="AQ14" s="54">
        <f>SUM(AO14:AP14)</f>
        <v>16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>
        <v>37.486149368441886</v>
      </c>
      <c r="AF15" s="55" t="s">
        <v>20</v>
      </c>
      <c r="AG15" s="55">
        <v>22.110938720221288</v>
      </c>
      <c r="AH15" s="55">
        <v>45.197740112994339</v>
      </c>
      <c r="AI15" s="55" t="s">
        <v>20</v>
      </c>
      <c r="AJ15" s="55" t="s">
        <v>20</v>
      </c>
      <c r="AK15" s="55">
        <v>54.216082232415346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 t="s">
        <v>20</v>
      </c>
      <c r="H16" s="60" t="s">
        <v>20</v>
      </c>
      <c r="I16" s="60" t="s">
        <v>20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>
        <v>12</v>
      </c>
      <c r="AF16" s="60" t="s">
        <v>20</v>
      </c>
      <c r="AG16" s="60">
        <v>12</v>
      </c>
      <c r="AH16" s="60">
        <v>12</v>
      </c>
      <c r="AI16" s="60" t="s">
        <v>20</v>
      </c>
      <c r="AJ16" s="60" t="s">
        <v>20</v>
      </c>
      <c r="AK16" s="60">
        <v>11.5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7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56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58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59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60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>+SUM(C12,C18,C24:C37)</f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57">
        <f t="shared" si="3"/>
        <v>0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>+SUM(S12,S18,S24:S37)</f>
        <v>0</v>
      </c>
      <c r="T38" s="57">
        <f t="shared" si="3"/>
        <v>0</v>
      </c>
      <c r="U38" s="57">
        <f>+SUM(U12,U18,U24:U37)</f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>+SUM(Y12,Y18,Y24:Y37)</f>
        <v>0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992.35</v>
      </c>
      <c r="AF38" s="57">
        <f t="shared" si="4"/>
        <v>0</v>
      </c>
      <c r="AG38" s="57">
        <f t="shared" si="4"/>
        <v>956.65500000000009</v>
      </c>
      <c r="AH38" s="57">
        <f t="shared" si="4"/>
        <v>33.744999999999997</v>
      </c>
      <c r="AI38" s="57">
        <f t="shared" si="4"/>
        <v>0</v>
      </c>
      <c r="AJ38" s="57">
        <f t="shared" si="4"/>
        <v>0</v>
      </c>
      <c r="AK38" s="57">
        <f t="shared" si="4"/>
        <v>126.58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2075.585</v>
      </c>
      <c r="AP38" s="57">
        <f>SUM(AP12,AP18,AP24:AP37)</f>
        <v>33.744999999999997</v>
      </c>
      <c r="AQ38" s="57">
        <f>SUM(AO38:AP38)</f>
        <v>2109.33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16.899999999999999</v>
      </c>
      <c r="H39" s="59"/>
      <c r="I39" s="92">
        <v>18.5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15.4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55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2016-08-17T18:25:16Z</cp:lastPrinted>
  <dcterms:created xsi:type="dcterms:W3CDTF">2008-10-21T17:58:04Z</dcterms:created>
  <dcterms:modified xsi:type="dcterms:W3CDTF">2016-08-26T16:52:35Z</dcterms:modified>
</cp:coreProperties>
</file>