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8800" windowHeight="12024" tabRatio="540"/>
  </bookViews>
  <sheets>
    <sheet name="reporte" sheetId="1" r:id="rId1"/>
  </sheets>
  <definedNames>
    <definedName name="_xlnm.Print_Area" localSheetId="0">reporte!$A$1:$AQ$47</definedName>
  </definedNames>
  <calcPr calcId="162913"/>
  <fileRecoveryPr repairLoad="1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<sst xmlns="http://schemas.openxmlformats.org/spreadsheetml/2006/main" count="355" uniqueCount="69">
  <si>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</si>
  <si>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</si>
  <si>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</si>
  <si>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</si>
  <si>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</si>
  <si>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</si>
  <si>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</si>
  <si>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</si>
  <si>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</si>
  <si>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</si>
  <si>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</si>
  <si>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</si>
  <si>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</si>
  <si>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</si>
  <si>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</si>
  <si>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</si>
  <si>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</si>
  <si>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</si>
  <si>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</si>
  <si>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</si>
  <si>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</si>
  <si>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</si>
  <si>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</si>
  <si>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</si>
  <si>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</si>
  <si>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</si>
  <si>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</si>
  <si>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</si>
  <si>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</si>
  <si>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</si>
  <si>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</si>
  <si>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</si>
  <si>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</si>
  <si>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</si>
  <si>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</si>
  <si>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</si>
  <si>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</si>
  <si>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</si>
  <si>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</si>
  <si>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</si>
  <si>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</si>
  <si>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</si>
  <si>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</si>
  <si>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</si>
  <si>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</si>
  <si>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</si>
  <si>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</si>
  <si>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</si>
  <si>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</si>
  <si>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</si>
  <si>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</si>
  <si>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</si>
  <si>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</si>
  <si>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</si>
  <si>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</si>
  <si>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</si>
  <si>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</si>
  <si>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</si>
  <si>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</si>
  <si>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</si>
  <si>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</si>
  <si>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</si>
  <si>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</si>
  <si>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</si>
  <si>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</si>
  <si>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</si>
  <si>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</si>
  <si>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 xml:space="preserve">        Fecha  : 26/04/2024</t>
  </si>
  <si>
    <t>Callao,29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</si>
</sst>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J31" sqref="J3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410.82499999999999</v>
      </c>
      <c r="G12" s="24">
        <v>5912.65</v>
      </c>
      <c r="H12" s="24">
        <v>5800.84</v>
      </c>
      <c r="I12" s="24">
        <v>9885.6049999999996</v>
      </c>
      <c r="J12" s="24">
        <v>6176.99</v>
      </c>
      <c r="K12" s="24">
        <v>702.43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3401.9839999999999</v>
      </c>
      <c r="R12" s="24">
        <v>174.69499999999999</v>
      </c>
      <c r="S12" s="24">
        <v>3119.1950000000002</v>
      </c>
      <c r="T12" s="24">
        <v>78.39</v>
      </c>
      <c r="U12" s="24">
        <v>745.04499999999996</v>
      </c>
      <c r="V12" s="24">
        <v>1244.9459999999999</v>
      </c>
      <c r="W12" s="24">
        <v>5170.6450000000004</v>
      </c>
      <c r="X12" s="24">
        <v>153.76499999999999</v>
      </c>
      <c r="Y12" s="24">
        <v>8110.3850000000002</v>
      </c>
      <c r="Z12" s="24">
        <v>310.54500000000002</v>
      </c>
      <c r="AA12" s="24">
        <v>3522.6149999999998</v>
      </c>
      <c r="AB12" s="24">
        <v>181.505</v>
      </c>
      <c r="AC12" s="24">
        <v>2685.35</v>
      </c>
      <c r="AD12" s="24">
        <v>106.155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43255.903999999995</v>
      </c>
      <c r="AP12" s="24">
        <f>SUMIF($C$11:$AN$11,"I.Mad",C12:AN12)</f>
        <v>14638.655999999997</v>
      </c>
      <c r="AQ12" s="24">
        <f>SUM(AO12:AP12)</f>
        <v>57894.55999999999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>
        <v>11</v>
      </c>
      <c r="G13" s="24">
        <v>26</v>
      </c>
      <c r="H13" s="24">
        <v>89</v>
      </c>
      <c r="I13" s="24">
        <v>76</v>
      </c>
      <c r="J13" s="24">
        <v>144</v>
      </c>
      <c r="K13" s="24">
        <v>6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15</v>
      </c>
      <c r="R13" s="24">
        <v>1</v>
      </c>
      <c r="S13" s="24">
        <v>15</v>
      </c>
      <c r="T13" s="24">
        <v>1</v>
      </c>
      <c r="U13" s="24">
        <v>4</v>
      </c>
      <c r="V13" s="24">
        <v>15</v>
      </c>
      <c r="W13" s="24">
        <v>23</v>
      </c>
      <c r="X13" s="24">
        <v>2</v>
      </c>
      <c r="Y13" s="24">
        <v>45</v>
      </c>
      <c r="Z13" s="24">
        <v>4</v>
      </c>
      <c r="AA13" s="24">
        <v>13</v>
      </c>
      <c r="AB13" s="24">
        <v>2</v>
      </c>
      <c r="AC13" s="24">
        <v>15</v>
      </c>
      <c r="AD13" s="24">
        <v>1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238</v>
      </c>
      <c r="AP13" s="24">
        <f>SUMIF($C$11:$AN$11,"I.Mad",C13:AN13)</f>
        <v>270</v>
      </c>
      <c r="AQ13" s="24">
        <f>SUM(AO13:AP13)</f>
        <v>508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>
        <v>11</v>
      </c>
      <c r="G14" s="24" t="s">
        <v>65</v>
      </c>
      <c r="H14" s="24" t="s">
        <v>65</v>
      </c>
      <c r="I14" s="24">
        <v>6</v>
      </c>
      <c r="J14" s="24">
        <v>3</v>
      </c>
      <c r="K14" s="24" t="s">
        <v>65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65</v>
      </c>
      <c r="S14" s="24">
        <v>7</v>
      </c>
      <c r="T14" s="24" t="s">
        <v>65</v>
      </c>
      <c r="U14" s="24">
        <v>1</v>
      </c>
      <c r="V14" s="24">
        <v>5</v>
      </c>
      <c r="W14" s="24">
        <v>5</v>
      </c>
      <c r="X14" s="24">
        <v>2</v>
      </c>
      <c r="Y14" s="24">
        <v>12</v>
      </c>
      <c r="Z14" s="24" t="s">
        <v>65</v>
      </c>
      <c r="AA14" s="24">
        <v>2</v>
      </c>
      <c r="AB14" s="24">
        <v>2</v>
      </c>
      <c r="AC14" s="24">
        <v>5</v>
      </c>
      <c r="AD14" s="24" t="s">
        <v>65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46</v>
      </c>
      <c r="AP14" s="24">
        <f>SUMIF($C$11:$AN$11,"I.Mad",C14:AN14)</f>
        <v>23</v>
      </c>
      <c r="AQ14" s="24">
        <f>SUM(AO14:AP14)</f>
        <v>69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0.360459863064095</v>
      </c>
      <c r="G15" s="24" t="s">
        <v>33</v>
      </c>
      <c r="H15" s="24" t="s">
        <v>33</v>
      </c>
      <c r="I15" s="24">
        <v>35.166720430851903</v>
      </c>
      <c r="J15" s="24">
        <v>54.991757787323401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32.959786948996303</v>
      </c>
      <c r="R15" s="24" t="s">
        <v>33</v>
      </c>
      <c r="S15" s="24">
        <v>78.296547772413902</v>
      </c>
      <c r="T15" s="24" t="s">
        <v>33</v>
      </c>
      <c r="U15" s="24">
        <v>90.625000000002103</v>
      </c>
      <c r="V15" s="24">
        <v>82.328158212402201</v>
      </c>
      <c r="W15" s="24">
        <v>83.396782577853998</v>
      </c>
      <c r="X15" s="24">
        <v>72.772580725133295</v>
      </c>
      <c r="Y15" s="24">
        <v>76.071797541819905</v>
      </c>
      <c r="Z15" s="24" t="s">
        <v>33</v>
      </c>
      <c r="AA15" s="24">
        <v>95.978556161601404</v>
      </c>
      <c r="AB15" s="24">
        <v>95.918798056411404</v>
      </c>
      <c r="AC15" s="24">
        <v>98.150861970098504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13</v>
      </c>
      <c r="G16" s="27" t="s">
        <v>33</v>
      </c>
      <c r="H16" s="27" t="s">
        <v>33</v>
      </c>
      <c r="I16" s="27">
        <v>12</v>
      </c>
      <c r="J16" s="27">
        <v>11.5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 t="s">
        <v>33</v>
      </c>
      <c r="S16" s="27">
        <v>10.5</v>
      </c>
      <c r="T16" s="27" t="s">
        <v>33</v>
      </c>
      <c r="U16" s="27">
        <v>11</v>
      </c>
      <c r="V16" s="27">
        <v>11</v>
      </c>
      <c r="W16" s="27">
        <v>10.5</v>
      </c>
      <c r="X16" s="27">
        <v>11.5</v>
      </c>
      <c r="Y16" s="27">
        <v>11</v>
      </c>
      <c r="Z16" s="27" t="s">
        <v>33</v>
      </c>
      <c r="AA16" s="27">
        <v>9.5</v>
      </c>
      <c r="AB16" s="27">
        <v>9.5</v>
      </c>
      <c r="AC16" s="24">
        <v>9.5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29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>
        <v>1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1</v>
      </c>
      <c r="AP26" s="24">
        <f t="shared" si="1"/>
        <v>0</v>
      </c>
      <c r="AQ26" s="32">
        <f t="shared" si="2"/>
        <v>1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>
        <v>15.76023</v>
      </c>
      <c r="T30" s="24"/>
      <c r="U30" s="24"/>
      <c r="V30" s="24"/>
      <c r="W30" s="24"/>
      <c r="X30" s="27"/>
      <c r="Y30" s="24"/>
      <c r="Z30" s="27"/>
      <c r="AA30" s="24">
        <v>2.0554100000000002</v>
      </c>
      <c r="AB30" s="35">
        <v>0.33179999999999998</v>
      </c>
      <c r="AC30" s="35">
        <v>0.95738999999999996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18.773030000000002</v>
      </c>
      <c r="AP30" s="24">
        <f t="shared" si="1"/>
        <v>0.33179999999999998</v>
      </c>
      <c r="AQ30" s="32">
        <f t="shared" si="2"/>
        <v>19.104830000000003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410.82499999999999</v>
      </c>
      <c r="G41" s="32">
        <f t="shared" si="3"/>
        <v>5912.65</v>
      </c>
      <c r="H41" s="32">
        <f>+SUM(H24:H40,H18,H12)</f>
        <v>5800.84</v>
      </c>
      <c r="I41" s="32">
        <f>+SUM(I24:I40,I18,I12)</f>
        <v>9886.6049999999996</v>
      </c>
      <c r="J41" s="32">
        <f t="shared" si="3"/>
        <v>6176.99</v>
      </c>
      <c r="K41" s="32">
        <f t="shared" si="3"/>
        <v>702.43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3401.9839999999999</v>
      </c>
      <c r="R41" s="32">
        <f t="shared" si="3"/>
        <v>174.69499999999999</v>
      </c>
      <c r="S41" s="32">
        <f t="shared" si="3"/>
        <v>3134.95523</v>
      </c>
      <c r="T41" s="32">
        <f t="shared" si="3"/>
        <v>78.39</v>
      </c>
      <c r="U41" s="32">
        <f t="shared" si="3"/>
        <v>745.04499999999996</v>
      </c>
      <c r="V41" s="32">
        <f t="shared" si="3"/>
        <v>1244.9459999999999</v>
      </c>
      <c r="W41" s="32">
        <f t="shared" si="3"/>
        <v>5170.6450000000004</v>
      </c>
      <c r="X41" s="32">
        <f t="shared" si="3"/>
        <v>153.76499999999999</v>
      </c>
      <c r="Y41" s="32">
        <f t="shared" si="3"/>
        <v>8110.3850000000002</v>
      </c>
      <c r="Z41" s="32">
        <f t="shared" si="3"/>
        <v>310.54500000000002</v>
      </c>
      <c r="AA41" s="32">
        <f>+SUM(AA24:AA40,AA18,C12)</f>
        <v>2.0554100000000002</v>
      </c>
      <c r="AB41" s="32">
        <f t="shared" si="3"/>
        <v>181.83679999999998</v>
      </c>
      <c r="AC41" s="32">
        <f t="shared" si="3"/>
        <v>2686.3073899999999</v>
      </c>
      <c r="AD41" s="32">
        <f t="shared" si="3"/>
        <v>106.155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43275.677029999992</v>
      </c>
      <c r="AP41" s="32">
        <f>SUM(AP12,AP18,AP24:AP37)</f>
        <v>14638.987799999997</v>
      </c>
      <c r="AQ41" s="32">
        <f t="shared" si="2"/>
        <v>57914.664829999987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2024-04-30T18:58:52Z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