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1 Noviembre\Ind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P36" i="5"/>
  <c r="AO36" i="5"/>
  <c r="AP35" i="5"/>
  <c r="AO35" i="5"/>
  <c r="AQ35" i="5" s="1"/>
  <c r="AP34" i="5"/>
  <c r="AO34" i="5"/>
  <c r="AP33" i="5"/>
  <c r="AO33" i="5"/>
  <c r="AQ33" i="5" s="1"/>
  <c r="AP32" i="5"/>
  <c r="AO32" i="5"/>
  <c r="AP31" i="5"/>
  <c r="AO31" i="5"/>
  <c r="AQ31" i="5" s="1"/>
  <c r="AP30" i="5"/>
  <c r="AO30" i="5"/>
  <c r="AP29" i="5"/>
  <c r="AO29" i="5"/>
  <c r="AQ29" i="5" s="1"/>
  <c r="AP28" i="5"/>
  <c r="AO28" i="5"/>
  <c r="AP27" i="5"/>
  <c r="AO27" i="5"/>
  <c r="AP26" i="5"/>
  <c r="AO26" i="5"/>
  <c r="AO25" i="5"/>
  <c r="AQ25" i="5" s="1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20" i="5" l="1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<sst xmlns="http://schemas.openxmlformats.org/spreadsheetml/2006/main" count="372" uniqueCount="66">
  <si>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</si>
  <si>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</si>
  <si>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</si>
  <si>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</si>
  <si>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</si>
  <si>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</si>
  <si>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</si>
  <si>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</si>
  <si>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</si>
  <si>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</si>
  <si>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</si>
  <si>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</si>
  <si>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</si>
  <si>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</si>
  <si>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</si>
  <si>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</si>
  <si>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</si>
  <si>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</si>
  <si>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</si>
  <si>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</si>
  <si>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</si>
  <si>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</si>
  <si>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</si>
  <si>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</si>
  <si>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</si>
  <si>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</si>
  <si>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</si>
  <si>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</si>
  <si>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</si>
  <si>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</si>
  <si>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</si>
  <si>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</si>
  <si>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</si>
  <si>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</si>
  <si>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</si>
  <si>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</si>
  <si>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</si>
  <si>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</si>
  <si>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</si>
  <si>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</si>
  <si>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</si>
  <si>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</si>
  <si>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</si>
  <si>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</si>
  <si>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</si>
  <si>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</si>
  <si>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</si>
  <si>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</si>
  <si>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</si>
  <si>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</si>
  <si>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</si>
  <si>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</si>
  <si>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</si>
  <si>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</si>
  <si>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</si>
  <si>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</si>
  <si>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</si>
  <si>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</si>
  <si>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</si>
  <si>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</si>
  <si>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</si>
  <si>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</si>
  <si>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R.M.N°369-2015 PRODUCE</t>
  </si>
  <si>
    <t xml:space="preserve">        Fecha  : 26/11/2015</t>
  </si>
  <si>
    <t>Callao, 27 de noviembre del 2015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</si>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</sst>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8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B5" sqref="B5:AQ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12" t="s">
        <v>6</v>
      </c>
      <c r="H10" s="113"/>
      <c r="I10" s="123" t="s">
        <v>50</v>
      </c>
      <c r="J10" s="124"/>
      <c r="K10" s="124" t="s">
        <v>7</v>
      </c>
      <c r="L10" s="124"/>
      <c r="M10" s="126" t="s">
        <v>8</v>
      </c>
      <c r="N10" s="127"/>
      <c r="O10" s="112" t="s">
        <v>9</v>
      </c>
      <c r="P10" s="125"/>
      <c r="Q10" s="112" t="s">
        <v>10</v>
      </c>
      <c r="R10" s="113"/>
      <c r="S10" s="112" t="s">
        <v>11</v>
      </c>
      <c r="T10" s="113"/>
      <c r="U10" s="112" t="s">
        <v>12</v>
      </c>
      <c r="V10" s="113"/>
      <c r="W10" s="112" t="s">
        <v>61</v>
      </c>
      <c r="X10" s="113"/>
      <c r="Y10" s="112" t="s">
        <v>53</v>
      </c>
      <c r="Z10" s="113"/>
      <c r="AA10" s="121" t="s">
        <v>41</v>
      </c>
      <c r="AB10" s="122"/>
      <c r="AC10" s="120" t="s">
        <v>13</v>
      </c>
      <c r="AD10" s="113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12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4686</v>
      </c>
      <c r="J12" s="53">
        <v>2331</v>
      </c>
      <c r="K12" s="53">
        <v>1271</v>
      </c>
      <c r="L12" s="53">
        <v>14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1760</v>
      </c>
      <c r="X12" s="53">
        <v>180</v>
      </c>
      <c r="Y12" s="53">
        <v>1137.8184728033475</v>
      </c>
      <c r="Z12" s="53">
        <v>748.56499999999994</v>
      </c>
      <c r="AA12" s="53">
        <v>2380</v>
      </c>
      <c r="AB12" s="53">
        <v>0</v>
      </c>
      <c r="AC12" s="53">
        <v>8480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19714.818472803348</v>
      </c>
      <c r="AP12" s="54">
        <f>SUMIF($C$11:$AN$11,"I.Mad",C12:AN12)</f>
        <v>3273.5650000000001</v>
      </c>
      <c r="AQ12" s="54">
        <f>SUM(AO12:AP12)</f>
        <v>22988.383472803347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68</v>
      </c>
      <c r="J13" s="55">
        <v>149</v>
      </c>
      <c r="K13" s="55">
        <v>16</v>
      </c>
      <c r="L13" s="55">
        <v>2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>
        <v>4</v>
      </c>
      <c r="X13" s="55">
        <v>2</v>
      </c>
      <c r="Y13" s="55">
        <v>23</v>
      </c>
      <c r="Z13" s="55">
        <v>22</v>
      </c>
      <c r="AA13" s="55">
        <v>25</v>
      </c>
      <c r="AB13" s="55" t="s">
        <v>20</v>
      </c>
      <c r="AC13" s="55">
        <v>71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SUMIF($C$11:$AN$11,"Ind",C13:AN13)</f>
        <v>207</v>
      </c>
      <c r="AP13" s="54">
        <f>SUMIF($C$11:$AN$11,"I.Mad",C13:AN13)</f>
        <v>175</v>
      </c>
      <c r="AQ13" s="54">
        <f>SUM(AO13:AP13)</f>
        <v>382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2</v>
      </c>
      <c r="J14" s="55">
        <v>8</v>
      </c>
      <c r="K14" s="55">
        <v>7</v>
      </c>
      <c r="L14" s="55" t="s">
        <v>65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>
        <v>2</v>
      </c>
      <c r="X14" s="55">
        <v>2</v>
      </c>
      <c r="Y14" s="55">
        <v>6</v>
      </c>
      <c r="Z14" s="55">
        <v>3</v>
      </c>
      <c r="AA14" s="55">
        <v>7</v>
      </c>
      <c r="AB14" s="55" t="s">
        <v>20</v>
      </c>
      <c r="AC14" s="55">
        <v>14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SUMIF($C$11:$AN$11,"Ind",C14:AN14)</f>
        <v>38</v>
      </c>
      <c r="AP14" s="54">
        <f>SUMIF($C$11:$AN$11,"I.Mad",C14:AN14)</f>
        <v>13</v>
      </c>
      <c r="AQ14" s="54">
        <f>SUM(AO14:AP14)</f>
        <v>51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0</v>
      </c>
      <c r="J15" s="55">
        <v>0.66991931577356001</v>
      </c>
      <c r="K15" s="55">
        <v>1.9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>
        <v>0</v>
      </c>
      <c r="X15" s="55">
        <v>0</v>
      </c>
      <c r="Y15" s="55">
        <v>8.4861449807924802E-2</v>
      </c>
      <c r="Z15" s="55">
        <v>1.3535868265294202</v>
      </c>
      <c r="AA15" s="55">
        <v>2.4545365907069607</v>
      </c>
      <c r="AB15" s="55" t="s">
        <v>20</v>
      </c>
      <c r="AC15" s="55">
        <v>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13.5</v>
      </c>
      <c r="J16" s="61">
        <v>13.5</v>
      </c>
      <c r="K16" s="61">
        <v>13.5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>
        <v>13.5</v>
      </c>
      <c r="X16" s="61">
        <v>13</v>
      </c>
      <c r="Y16" s="61">
        <v>13</v>
      </c>
      <c r="Z16" s="61">
        <v>12.5</v>
      </c>
      <c r="AA16" s="61">
        <v>13.5</v>
      </c>
      <c r="AB16" s="61" t="s">
        <v>20</v>
      </c>
      <c r="AC16" s="61">
        <v>13.5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58"/>
      <c r="R25" s="74"/>
      <c r="S25" s="58"/>
      <c r="T25" s="58"/>
      <c r="U25" s="58"/>
      <c r="V25" s="58"/>
      <c r="W25" s="58"/>
      <c r="X25" s="58"/>
      <c r="Y25" s="58">
        <v>2</v>
      </c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2</v>
      </c>
      <c r="AP25" s="58">
        <f>SUMIF($C$11:$AN$11,"I.Mad",C25:AN25)</f>
        <v>0</v>
      </c>
      <c r="AQ25" s="58">
        <f>SUM(AO25:AP25)</f>
        <v>2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4686</v>
      </c>
      <c r="J38" s="58">
        <f t="shared" si="3"/>
        <v>2331</v>
      </c>
      <c r="K38" s="58">
        <f t="shared" si="3"/>
        <v>1271</v>
      </c>
      <c r="L38" s="58">
        <f t="shared" si="3"/>
        <v>14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1760</v>
      </c>
      <c r="X38" s="58">
        <f t="shared" si="3"/>
        <v>180</v>
      </c>
      <c r="Y38" s="58">
        <f>+SUM(Y12,Y18,Y24:Y37)</f>
        <v>1139.8184728033475</v>
      </c>
      <c r="Z38" s="58">
        <f>+SUM(Z12,Z18,Z24:Z37)</f>
        <v>748.56499999999994</v>
      </c>
      <c r="AA38" s="58">
        <f>+SUM(AA12,AA18,AA24:AA37)</f>
        <v>2380</v>
      </c>
      <c r="AB38" s="58">
        <f t="shared" ref="AB38:AN38" si="4">+SUM(AB12,AB18,AB24:AB37)</f>
        <v>0</v>
      </c>
      <c r="AC38" s="58">
        <f>+SUM(AC12,AC18,AC24:AC37)</f>
        <v>8480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19716.818472803348</v>
      </c>
      <c r="AP38" s="58">
        <f>SUM(AP12,AP18,AP24:AP37)</f>
        <v>3273.5650000000001</v>
      </c>
      <c r="AQ38" s="58">
        <f>SUM(AO38:AP38)</f>
        <v>22990.383472803347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19.100000000000001</v>
      </c>
      <c r="H39" s="60"/>
      <c r="I39" s="93">
        <v>21.7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2015-06-23T19:02:20Z</cp:lastPrinted>
  <dcterms:created xsi:type="dcterms:W3CDTF">2008-10-21T17:58:04Z</dcterms:created>
  <dcterms:modified xsi:type="dcterms:W3CDTF">2015-11-27T18:16:19Z</dcterms:modified>
</cp:coreProperties>
</file>