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8800" windowHeight="12024" tabRatio="540"/>
  </bookViews>
  <sheets>
    <sheet name="reporte" sheetId="1" r:id="rId1"/>
  </sheets>
  <definedNames>
    <definedName name="_xlnm.Print_Area" localSheetId="0">reporte!$A$1:$AQ$47</definedName>
  </definedNames>
  <calcPr calcId="162913"/>
  <fileRecoveryPr repairLoad="1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<sst xmlns="http://schemas.openxmlformats.org/spreadsheetml/2006/main" count="349" uniqueCount="69">
  <si>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</si>
  <si>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</si>
  <si>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</si>
  <si>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</si>
  <si>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</si>
  <si>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</si>
  <si>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</si>
  <si>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</si>
  <si>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</si>
  <si>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</si>
  <si>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</si>
  <si>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</si>
  <si>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</si>
  <si>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</si>
  <si>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</si>
  <si>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</si>
  <si>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</si>
  <si>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</si>
  <si>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</si>
  <si>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</si>
  <si>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</si>
  <si>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</si>
  <si>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</si>
  <si>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</si>
  <si>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</si>
  <si>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</si>
  <si>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</si>
  <si>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</si>
  <si>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</si>
  <si>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</si>
  <si>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</si>
  <si>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</si>
  <si>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</si>
  <si>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</si>
  <si>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</si>
  <si>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</si>
  <si>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</si>
  <si>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</si>
  <si>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</si>
  <si>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</si>
  <si>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</si>
  <si>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</si>
  <si>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</si>
  <si>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</si>
  <si>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</si>
  <si>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</si>
  <si>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</si>
  <si>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</si>
  <si>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</si>
  <si>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</si>
  <si>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</si>
  <si>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</si>
  <si>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</si>
  <si>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</si>
  <si>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</si>
  <si>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</si>
  <si>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</si>
  <si>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</si>
  <si>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</si>
  <si>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</si>
  <si>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</si>
  <si>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</si>
  <si>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</si>
  <si>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</si>
  <si>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</si>
  <si>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</si>
  <si>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</si>
  <si>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>Callao,29 de abril del 2024</t>
  </si>
  <si>
    <t xml:space="preserve">        Fecha  : 27/04/2024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</si>
</sst>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J1" zoomScale="22" zoomScaleNormal="22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68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1976.4999999999995</v>
      </c>
      <c r="G12" s="24">
        <v>6221.2349999999997</v>
      </c>
      <c r="H12" s="24">
        <v>4977.5550000000003</v>
      </c>
      <c r="I12" s="24">
        <v>8630.625</v>
      </c>
      <c r="J12" s="24">
        <v>3427.5129999999999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3761.21</v>
      </c>
      <c r="R12" s="24">
        <v>0</v>
      </c>
      <c r="S12" s="24">
        <v>3510.6149999999998</v>
      </c>
      <c r="T12" s="24">
        <v>133.39500000000001</v>
      </c>
      <c r="U12" s="24">
        <v>497.36500000000001</v>
      </c>
      <c r="V12" s="24">
        <v>1201.4949999999999</v>
      </c>
      <c r="W12" s="24">
        <v>2217.2739999999999</v>
      </c>
      <c r="X12" s="24">
        <v>160.05000000000001</v>
      </c>
      <c r="Y12" s="24">
        <v>3416.915</v>
      </c>
      <c r="Z12" s="24">
        <v>305.70499999999998</v>
      </c>
      <c r="AA12" s="24">
        <v>2235.04</v>
      </c>
      <c r="AB12" s="24">
        <v>264.63</v>
      </c>
      <c r="AC12" s="24">
        <v>961.31500000000005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31451.594000000001</v>
      </c>
      <c r="AP12" s="24">
        <f>SUMIF($C$11:$AN$11,"I.Mad",C12:AN12)</f>
        <v>12446.842999999997</v>
      </c>
      <c r="AQ12" s="24">
        <f>SUM(AO12:AP12)</f>
        <v>43898.436999999998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>
        <v>53</v>
      </c>
      <c r="G13" s="24">
        <v>24</v>
      </c>
      <c r="H13" s="24">
        <v>94</v>
      </c>
      <c r="I13" s="24">
        <v>77</v>
      </c>
      <c r="J13" s="24">
        <v>87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19</v>
      </c>
      <c r="R13" s="24" t="s">
        <v>33</v>
      </c>
      <c r="S13" s="24">
        <v>15</v>
      </c>
      <c r="T13" s="24">
        <v>2</v>
      </c>
      <c r="U13" s="24">
        <v>4</v>
      </c>
      <c r="V13" s="24">
        <v>16</v>
      </c>
      <c r="W13" s="24">
        <v>21</v>
      </c>
      <c r="X13" s="24">
        <v>2</v>
      </c>
      <c r="Y13" s="24">
        <v>34</v>
      </c>
      <c r="Z13" s="24">
        <v>4</v>
      </c>
      <c r="AA13" s="24">
        <v>15</v>
      </c>
      <c r="AB13" s="24">
        <v>4</v>
      </c>
      <c r="AC13" s="24">
        <v>10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219</v>
      </c>
      <c r="AP13" s="24">
        <f>SUMIF($C$11:$AN$11,"I.Mad",C13:AN13)</f>
        <v>262</v>
      </c>
      <c r="AQ13" s="24">
        <f>SUM(AO13:AP13)</f>
        <v>481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>
        <v>11</v>
      </c>
      <c r="G14" s="24">
        <v>1</v>
      </c>
      <c r="H14" s="24">
        <v>18</v>
      </c>
      <c r="I14" s="24">
        <v>13</v>
      </c>
      <c r="J14" s="24">
        <v>2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9</v>
      </c>
      <c r="R14" s="24" t="s">
        <v>33</v>
      </c>
      <c r="S14" s="24">
        <v>5</v>
      </c>
      <c r="T14" s="24">
        <v>1</v>
      </c>
      <c r="U14" s="24" t="s">
        <v>65</v>
      </c>
      <c r="V14" s="24">
        <v>6</v>
      </c>
      <c r="W14" s="24">
        <v>5</v>
      </c>
      <c r="X14" s="24">
        <v>2</v>
      </c>
      <c r="Y14" s="24">
        <v>7</v>
      </c>
      <c r="Z14" s="24">
        <v>3</v>
      </c>
      <c r="AA14" s="24">
        <v>3</v>
      </c>
      <c r="AB14" s="24">
        <v>2</v>
      </c>
      <c r="AC14" s="24">
        <v>4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47</v>
      </c>
      <c r="AP14" s="24">
        <f>SUMIF($C$11:$AN$11,"I.Mad",C14:AN14)</f>
        <v>45</v>
      </c>
      <c r="AQ14" s="24">
        <f>SUM(AO14:AP14)</f>
        <v>92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1.3256347117495499</v>
      </c>
      <c r="G15" s="24">
        <v>33.5365853658543</v>
      </c>
      <c r="H15" s="24">
        <v>48.5278963882485</v>
      </c>
      <c r="I15" s="24">
        <v>50.113878160773297</v>
      </c>
      <c r="J15" s="24">
        <v>40.451397017261101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25.1751337541785</v>
      </c>
      <c r="R15" s="24" t="s">
        <v>33</v>
      </c>
      <c r="S15" s="24">
        <v>44.447839501415103</v>
      </c>
      <c r="T15" s="24">
        <v>52.688172043007498</v>
      </c>
      <c r="U15" s="24" t="s">
        <v>33</v>
      </c>
      <c r="V15" s="24">
        <v>25.779909664118001</v>
      </c>
      <c r="W15" s="24">
        <v>55.013754140859099</v>
      </c>
      <c r="X15" s="24">
        <v>86.440099774312699</v>
      </c>
      <c r="Y15" s="24">
        <v>79.327151146768301</v>
      </c>
      <c r="Z15" s="24">
        <v>85.511564683774907</v>
      </c>
      <c r="AA15" s="24">
        <v>93.9007373883084</v>
      </c>
      <c r="AB15" s="24">
        <v>94.198643043647195</v>
      </c>
      <c r="AC15" s="24">
        <v>85.277704487338497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13</v>
      </c>
      <c r="G16" s="27">
        <v>12</v>
      </c>
      <c r="H16" s="27">
        <v>12</v>
      </c>
      <c r="I16" s="27">
        <v>11.5</v>
      </c>
      <c r="J16" s="27">
        <v>12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 t="s">
        <v>33</v>
      </c>
      <c r="S16" s="27">
        <v>11.5</v>
      </c>
      <c r="T16" s="27">
        <v>11.5</v>
      </c>
      <c r="U16" s="27" t="s">
        <v>33</v>
      </c>
      <c r="V16" s="27">
        <v>12</v>
      </c>
      <c r="W16" s="27">
        <v>11.5</v>
      </c>
      <c r="X16" s="27">
        <v>10</v>
      </c>
      <c r="Y16" s="27">
        <v>11</v>
      </c>
      <c r="Z16" s="27">
        <v>11</v>
      </c>
      <c r="AA16" s="27">
        <v>9.5</v>
      </c>
      <c r="AB16" s="27">
        <v>9.5</v>
      </c>
      <c r="AC16" s="24">
        <v>9.5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29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>
        <v>0.75314000000000003</v>
      </c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0.75314000000000003</v>
      </c>
      <c r="AP24" s="24">
        <f t="shared" ref="AP24:AP40" si="1">SUMIF($C$11:$AN$11,"I.Mad",C24:AN24)</f>
        <v>0</v>
      </c>
      <c r="AQ24" s="32">
        <f t="shared" ref="AQ24:AQ41" si="2">SUM(AO24:AP24)</f>
        <v>0.75314000000000003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5.6811600000000002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5.6811600000000002</v>
      </c>
      <c r="AP25" s="24">
        <f t="shared" si="1"/>
        <v>0</v>
      </c>
      <c r="AQ25" s="32">
        <f t="shared" si="2"/>
        <v>5.6811600000000002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4">
        <v>7.2513500000000004</v>
      </c>
      <c r="AB30" s="35">
        <v>0.17241999999999999</v>
      </c>
      <c r="AC30" s="32">
        <v>1.8691500000000001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9.1204999999999998</v>
      </c>
      <c r="AP30" s="24">
        <f t="shared" si="1"/>
        <v>0.17241999999999999</v>
      </c>
      <c r="AQ30" s="32">
        <f t="shared" si="2"/>
        <v>9.2929200000000005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1976.4999999999995</v>
      </c>
      <c r="G41" s="32">
        <f t="shared" si="3"/>
        <v>6221.2349999999997</v>
      </c>
      <c r="H41" s="32">
        <f>+SUM(H24:H40,H18,H12)</f>
        <v>4977.5550000000003</v>
      </c>
      <c r="I41" s="32">
        <f>+SUM(I24:I40,I18,I12)</f>
        <v>8637.0593000000008</v>
      </c>
      <c r="J41" s="32">
        <f t="shared" si="3"/>
        <v>3427.5129999999999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3761.21</v>
      </c>
      <c r="R41" s="32">
        <f t="shared" si="3"/>
        <v>0</v>
      </c>
      <c r="S41" s="32">
        <f t="shared" si="3"/>
        <v>3510.6149999999998</v>
      </c>
      <c r="T41" s="32">
        <f t="shared" si="3"/>
        <v>133.39500000000001</v>
      </c>
      <c r="U41" s="32">
        <f t="shared" si="3"/>
        <v>497.36500000000001</v>
      </c>
      <c r="V41" s="32">
        <f t="shared" si="3"/>
        <v>1201.4949999999999</v>
      </c>
      <c r="W41" s="32">
        <f t="shared" si="3"/>
        <v>2217.2739999999999</v>
      </c>
      <c r="X41" s="32">
        <f t="shared" si="3"/>
        <v>160.05000000000001</v>
      </c>
      <c r="Y41" s="32">
        <f t="shared" si="3"/>
        <v>3416.915</v>
      </c>
      <c r="Z41" s="32">
        <f t="shared" si="3"/>
        <v>305.70499999999998</v>
      </c>
      <c r="AA41" s="32">
        <f>+SUM(AA24:AA40,AA18,C12)</f>
        <v>7.2513500000000004</v>
      </c>
      <c r="AB41" s="32">
        <f t="shared" si="3"/>
        <v>264.80241999999998</v>
      </c>
      <c r="AC41" s="32">
        <f t="shared" si="3"/>
        <v>963.18415000000005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31467.148800000003</v>
      </c>
      <c r="AP41" s="32">
        <f>SUM(AP12,AP18,AP24:AP37)</f>
        <v>12447.015419999998</v>
      </c>
      <c r="AQ41" s="32">
        <f t="shared" si="2"/>
        <v>43914.164219999999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2024-04-30T19:07:07Z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