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1570" windowHeight="831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<sst xmlns="http://schemas.openxmlformats.org/spreadsheetml/2006/main" count="356" uniqueCount="66">
  <si>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</si>
  <si>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</si>
  <si>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</si>
  <si>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</si>
  <si>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</si>
  <si>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</si>
  <si>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</si>
  <si>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</si>
  <si>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</si>
  <si>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</si>
  <si>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</si>
  <si>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</si>
  <si>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</si>
  <si>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</si>
  <si>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</si>
  <si>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</si>
  <si>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</si>
  <si>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</si>
  <si>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</si>
  <si>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</si>
  <si>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</si>
  <si>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</si>
  <si>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</si>
  <si>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</si>
  <si>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</si>
  <si>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</si>
  <si>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</si>
  <si>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</si>
  <si>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</si>
  <si>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</si>
  <si>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</si>
  <si>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</si>
  <si>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</si>
  <si>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</si>
  <si>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</si>
  <si>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</si>
  <si>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</si>
  <si>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</si>
  <si>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</si>
  <si>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</si>
  <si>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</si>
  <si>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</si>
  <si>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</si>
  <si>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</si>
  <si>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</si>
  <si>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</si>
  <si>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</si>
  <si>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</si>
  <si>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</si>
  <si>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</si>
  <si>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</si>
  <si>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</si>
  <si>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</si>
  <si>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</si>
  <si>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</si>
  <si>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</si>
  <si>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</si>
  <si>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</si>
  <si>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</si>
  <si>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</si>
  <si>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</si>
  <si>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CALAMAR</t>
  </si>
  <si>
    <t xml:space="preserve">        Fecha  : 27/06/2016</t>
  </si>
  <si>
    <t>Callao, 28 de junio del 2016</t>
  </si>
  <si>
    <t>S/M</t>
  </si>
  <si>
    <t>R.M.N°427-2015-PRODUCE,R.M.N°017-2016-PRODUCE,R.M.N°228-2016-PRODUCE,R.M.N°238-2016-PRODUCE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</si>
</sst>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7" sqref="AB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45</v>
      </c>
    </row>
    <row r="2" spans="2:48" ht="30" x14ac:dyDescent="0.4">
      <c r="B2" s="95" t="s">
        <v>46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38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47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57</v>
      </c>
      <c r="X10" s="117"/>
      <c r="Y10" s="118" t="s">
        <v>50</v>
      </c>
      <c r="Z10" s="115"/>
      <c r="AA10" s="116" t="s">
        <v>39</v>
      </c>
      <c r="AB10" s="117"/>
      <c r="AC10" s="116" t="s">
        <v>13</v>
      </c>
      <c r="AD10" s="117"/>
      <c r="AE10" s="114" t="s">
        <v>51</v>
      </c>
      <c r="AF10" s="115"/>
      <c r="AG10" s="114" t="s">
        <v>52</v>
      </c>
      <c r="AH10" s="115"/>
      <c r="AI10" s="114" t="s">
        <v>53</v>
      </c>
      <c r="AJ10" s="115"/>
      <c r="AK10" s="114" t="s">
        <v>54</v>
      </c>
      <c r="AL10" s="115"/>
      <c r="AM10" s="114" t="s">
        <v>55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150</v>
      </c>
      <c r="E12" s="53">
        <v>0</v>
      </c>
      <c r="F12" s="53">
        <v>2100</v>
      </c>
      <c r="G12" s="53">
        <v>0</v>
      </c>
      <c r="H12" s="53">
        <v>0</v>
      </c>
      <c r="I12" s="53">
        <v>12949</v>
      </c>
      <c r="J12" s="53">
        <v>1977</v>
      </c>
      <c r="K12" s="53">
        <v>714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266</v>
      </c>
      <c r="R12" s="53">
        <v>0</v>
      </c>
      <c r="S12" s="53">
        <v>1621</v>
      </c>
      <c r="T12" s="53">
        <v>110</v>
      </c>
      <c r="U12" s="53">
        <v>300</v>
      </c>
      <c r="V12" s="53">
        <v>95</v>
      </c>
      <c r="W12" s="53">
        <v>0</v>
      </c>
      <c r="X12" s="53">
        <v>0</v>
      </c>
      <c r="Y12" s="53">
        <v>263.41584158415839</v>
      </c>
      <c r="Z12" s="53">
        <v>245.91139792751559</v>
      </c>
      <c r="AA12" s="53">
        <v>266.44</v>
      </c>
      <c r="AB12" s="53">
        <v>0</v>
      </c>
      <c r="AC12" s="53">
        <v>2860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19239.855841584158</v>
      </c>
      <c r="AP12" s="54">
        <f>SUMIF($C$11:$AN$11,"I.Mad",C12:AN12)</f>
        <v>4677.9113979275153</v>
      </c>
      <c r="AQ12" s="54">
        <f>SUM(AO12:AP12)</f>
        <v>23917.767239511675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>
        <v>3</v>
      </c>
      <c r="E13" s="55" t="s">
        <v>20</v>
      </c>
      <c r="F13" s="55">
        <v>49</v>
      </c>
      <c r="G13" s="55" t="s">
        <v>20</v>
      </c>
      <c r="H13" s="55" t="s">
        <v>20</v>
      </c>
      <c r="I13" s="55">
        <v>94</v>
      </c>
      <c r="J13" s="55">
        <v>1</v>
      </c>
      <c r="K13" s="55">
        <v>4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3</v>
      </c>
      <c r="R13" s="55" t="s">
        <v>20</v>
      </c>
      <c r="S13" s="55">
        <v>8</v>
      </c>
      <c r="T13" s="55">
        <v>3</v>
      </c>
      <c r="U13" s="55">
        <v>2</v>
      </c>
      <c r="V13" s="55">
        <v>2</v>
      </c>
      <c r="W13" s="55" t="s">
        <v>20</v>
      </c>
      <c r="X13" s="55" t="s">
        <v>20</v>
      </c>
      <c r="Y13" s="55">
        <v>5</v>
      </c>
      <c r="Z13" s="55">
        <v>8</v>
      </c>
      <c r="AA13" s="55">
        <v>6</v>
      </c>
      <c r="AB13" s="55" t="s">
        <v>20</v>
      </c>
      <c r="AC13" s="55">
        <v>19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141</v>
      </c>
      <c r="AP13" s="54">
        <f>SUMIF($C$11:$AN$11,"I.Mad",C13:AN13)</f>
        <v>66</v>
      </c>
      <c r="AQ13" s="54">
        <f>SUM(AO13:AP13)</f>
        <v>207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>
        <v>1</v>
      </c>
      <c r="E14" s="55" t="s">
        <v>20</v>
      </c>
      <c r="F14" s="55">
        <v>12</v>
      </c>
      <c r="G14" s="55" t="s">
        <v>20</v>
      </c>
      <c r="H14" s="55" t="s">
        <v>20</v>
      </c>
      <c r="I14" s="55">
        <v>35</v>
      </c>
      <c r="J14" s="55" t="s">
        <v>64</v>
      </c>
      <c r="K14" s="55">
        <v>4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2</v>
      </c>
      <c r="R14" s="55" t="s">
        <v>20</v>
      </c>
      <c r="S14" s="55">
        <v>6</v>
      </c>
      <c r="T14" s="55">
        <v>1</v>
      </c>
      <c r="U14" s="55">
        <v>1</v>
      </c>
      <c r="V14" s="55">
        <v>2</v>
      </c>
      <c r="W14" s="55" t="s">
        <v>20</v>
      </c>
      <c r="X14" s="55" t="s">
        <v>20</v>
      </c>
      <c r="Y14" s="55">
        <v>2</v>
      </c>
      <c r="Z14" s="55">
        <v>2</v>
      </c>
      <c r="AA14" s="55">
        <v>3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59</v>
      </c>
      <c r="AP14" s="54">
        <f>SUMIF($C$11:$AN$11,"I.Mad",C14:AN14)</f>
        <v>18</v>
      </c>
      <c r="AQ14" s="54">
        <f>SUM(AO14:AP14)</f>
        <v>77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>
        <v>0</v>
      </c>
      <c r="E15" s="55" t="s">
        <v>20</v>
      </c>
      <c r="F15" s="55">
        <v>0</v>
      </c>
      <c r="G15" s="55" t="s">
        <v>20</v>
      </c>
      <c r="H15" s="55" t="s">
        <v>20</v>
      </c>
      <c r="I15" s="55">
        <v>1.5764059306464726E-2</v>
      </c>
      <c r="J15" s="55" t="s">
        <v>20</v>
      </c>
      <c r="K15" s="55">
        <v>0.25367133730730113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0.73902656965193114</v>
      </c>
      <c r="T15" s="55">
        <v>1.4218009478672984</v>
      </c>
      <c r="U15" s="55">
        <v>0</v>
      </c>
      <c r="V15" s="55">
        <v>0</v>
      </c>
      <c r="W15" s="55" t="s">
        <v>20</v>
      </c>
      <c r="X15" s="55" t="s">
        <v>20</v>
      </c>
      <c r="Y15" s="55">
        <v>0</v>
      </c>
      <c r="Z15" s="55">
        <v>0</v>
      </c>
      <c r="AA15" s="55">
        <v>0</v>
      </c>
      <c r="AB15" s="55" t="s">
        <v>20</v>
      </c>
      <c r="AC15" s="55">
        <v>1.3902984693474174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>
        <v>15.5</v>
      </c>
      <c r="E16" s="61" t="s">
        <v>20</v>
      </c>
      <c r="F16" s="61">
        <v>15.5</v>
      </c>
      <c r="G16" s="61" t="s">
        <v>20</v>
      </c>
      <c r="H16" s="61" t="s">
        <v>20</v>
      </c>
      <c r="I16" s="61">
        <v>14.5</v>
      </c>
      <c r="J16" s="61" t="s">
        <v>20</v>
      </c>
      <c r="K16" s="61">
        <v>14.5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>
        <v>14</v>
      </c>
      <c r="T16" s="61">
        <v>14.5</v>
      </c>
      <c r="U16" s="61">
        <v>14</v>
      </c>
      <c r="V16" s="61">
        <v>14</v>
      </c>
      <c r="W16" s="61" t="s">
        <v>20</v>
      </c>
      <c r="X16" s="61" t="s">
        <v>20</v>
      </c>
      <c r="Y16" s="61">
        <v>13.5</v>
      </c>
      <c r="Z16" s="61">
        <v>13.5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163</v>
      </c>
      <c r="J25" s="74"/>
      <c r="K25" s="58">
        <v>4</v>
      </c>
      <c r="L25" s="58"/>
      <c r="M25" s="58"/>
      <c r="N25" s="58"/>
      <c r="O25" s="58"/>
      <c r="P25" s="58"/>
      <c r="Q25" s="58">
        <v>14</v>
      </c>
      <c r="R25" s="74"/>
      <c r="S25" s="58">
        <v>34</v>
      </c>
      <c r="T25" s="58"/>
      <c r="U25" s="74"/>
      <c r="V25" s="58"/>
      <c r="W25" s="58"/>
      <c r="X25" s="58"/>
      <c r="Y25" s="58">
        <v>3</v>
      </c>
      <c r="Z25" s="58">
        <v>2</v>
      </c>
      <c r="AA25" s="58">
        <v>2.931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220.93100000000001</v>
      </c>
      <c r="AP25" s="54">
        <f t="shared" ref="AP25:AP37" si="2">SUMIF($C$11:$AN$11,"I.Mad",C25:AN25)</f>
        <v>2</v>
      </c>
      <c r="AQ25" s="58">
        <f>SUM(AO25:AP25)</f>
        <v>222.93100000000001</v>
      </c>
      <c r="AT25" s="20"/>
      <c r="AU25" s="20"/>
      <c r="AV25" s="20"/>
    </row>
    <row r="26" spans="2:48" ht="50.25" customHeight="1" x14ac:dyDescent="0.55000000000000004">
      <c r="B26" s="86" t="s">
        <v>43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>
        <v>0.2</v>
      </c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0.2</v>
      </c>
      <c r="AQ29" s="58">
        <f t="shared" si="0"/>
        <v>0.2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>
        <v>3.56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3.56</v>
      </c>
      <c r="AP30" s="54">
        <f t="shared" si="2"/>
        <v>0</v>
      </c>
      <c r="AQ30" s="58">
        <f t="shared" si="0"/>
        <v>3.56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48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35</v>
      </c>
      <c r="C38" s="58">
        <f>+SUM(C12,C18,C24:C37)</f>
        <v>0</v>
      </c>
      <c r="D38" s="58">
        <f t="shared" ref="D38:X38" si="3">+SUM(D12,D18,D24:D37)</f>
        <v>150</v>
      </c>
      <c r="E38" s="58">
        <f t="shared" si="3"/>
        <v>0</v>
      </c>
      <c r="F38" s="58">
        <f t="shared" si="3"/>
        <v>2100</v>
      </c>
      <c r="G38" s="58">
        <f t="shared" si="3"/>
        <v>0</v>
      </c>
      <c r="H38" s="58">
        <f t="shared" si="3"/>
        <v>0</v>
      </c>
      <c r="I38" s="58">
        <f t="shared" si="3"/>
        <v>13112</v>
      </c>
      <c r="J38" s="58">
        <f t="shared" si="3"/>
        <v>1977</v>
      </c>
      <c r="K38" s="58">
        <f t="shared" si="3"/>
        <v>718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280</v>
      </c>
      <c r="R38" s="58">
        <f t="shared" si="3"/>
        <v>0</v>
      </c>
      <c r="S38" s="58">
        <f>+SUM(S12,S18,S24:S37)</f>
        <v>1655</v>
      </c>
      <c r="T38" s="58">
        <f t="shared" si="3"/>
        <v>110</v>
      </c>
      <c r="U38" s="58">
        <f>+SUM(U12,U18,U24:U37)</f>
        <v>300</v>
      </c>
      <c r="V38" s="58">
        <f t="shared" si="3"/>
        <v>95</v>
      </c>
      <c r="W38" s="58">
        <f t="shared" si="3"/>
        <v>0</v>
      </c>
      <c r="X38" s="58">
        <f t="shared" si="3"/>
        <v>0</v>
      </c>
      <c r="Y38" s="58">
        <f>+SUM(Y12,Y18,Y24:Y37)</f>
        <v>266.41584158415839</v>
      </c>
      <c r="Z38" s="58">
        <f>+SUM(Z12,Z18,Z24:Z37)</f>
        <v>248.11139792751558</v>
      </c>
      <c r="AA38" s="58">
        <f>+SUM(AA12,AA18,AA24:AA37)</f>
        <v>272.93099999999998</v>
      </c>
      <c r="AB38" s="58">
        <f t="shared" ref="AB38:AN38" si="4">+SUM(AB12,AB18,AB24:AB37)</f>
        <v>0</v>
      </c>
      <c r="AC38" s="58">
        <f>+SUM(AC12,AC18,AC24:AC37)</f>
        <v>2860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19464.34684158416</v>
      </c>
      <c r="AP38" s="58">
        <f>SUM(AP12,AP18,AP24:AP37)</f>
        <v>4680.1113979275151</v>
      </c>
      <c r="AQ38" s="58">
        <f>SUM(AO38:AP38)</f>
        <v>24144.458239511674</v>
      </c>
    </row>
    <row r="39" spans="2:43" ht="50.25" customHeight="1" x14ac:dyDescent="0.55000000000000004">
      <c r="B39" s="83" t="s">
        <v>40</v>
      </c>
      <c r="C39" s="25"/>
      <c r="D39" s="25"/>
      <c r="E39" s="25"/>
      <c r="F39" s="60"/>
      <c r="G39" s="60">
        <v>17.3</v>
      </c>
      <c r="H39" s="60"/>
      <c r="I39" s="93">
        <v>19.100000000000001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15.5</v>
      </c>
      <c r="AN39" s="60"/>
      <c r="AO39" s="26"/>
      <c r="AP39" s="26"/>
      <c r="AQ39" s="9"/>
    </row>
    <row r="40" spans="2:43" x14ac:dyDescent="0.35">
      <c r="B40" s="2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42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37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2016-06-28T20:11:28Z</cp:lastPrinted>
  <dcterms:created xsi:type="dcterms:W3CDTF">2008-10-21T17:58:04Z</dcterms:created>
  <dcterms:modified xsi:type="dcterms:W3CDTF">2016-06-28T20:49:32Z</dcterms:modified>
</cp:coreProperties>
</file>