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ranco.IMARPE\Documents\Seguimiento\Porcentas\PORCENTA15\Noviembre\"/>
    </mc:Choice>
  </mc:AlternateContent>
  <bookViews>
    <workbookView xWindow="0" yWindow="0" windowWidth="24000" windowHeight="9135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P25" i="5" l="1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Q37" i="5" s="1"/>
  <c r="AP36" i="5"/>
  <c r="AO36" i="5"/>
  <c r="AP35" i="5"/>
  <c r="AO35" i="5"/>
  <c r="AQ35" i="5" s="1"/>
  <c r="AP34" i="5"/>
  <c r="AO34" i="5"/>
  <c r="AP33" i="5"/>
  <c r="AO33" i="5"/>
  <c r="AQ33" i="5" s="1"/>
  <c r="AP32" i="5"/>
  <c r="AO32" i="5"/>
  <c r="AP31" i="5"/>
  <c r="AO31" i="5"/>
  <c r="AQ31" i="5" s="1"/>
  <c r="AP30" i="5"/>
  <c r="AO30" i="5"/>
  <c r="AP29" i="5"/>
  <c r="AO29" i="5"/>
  <c r="AQ29" i="5" s="1"/>
  <c r="AP28" i="5"/>
  <c r="AO28" i="5"/>
  <c r="AP27" i="5"/>
  <c r="AO27" i="5"/>
  <c r="AP26" i="5"/>
  <c r="AO26" i="5"/>
  <c r="AO25" i="5"/>
  <c r="AQ25" i="5" s="1"/>
  <c r="AP24" i="5"/>
  <c r="AO24" i="5"/>
  <c r="AP20" i="5"/>
  <c r="AO20" i="5"/>
  <c r="AP19" i="5"/>
  <c r="AO19" i="5"/>
  <c r="AP18" i="5"/>
  <c r="AO18" i="5"/>
  <c r="AP14" i="5"/>
  <c r="AO14" i="5"/>
  <c r="AP13" i="5"/>
  <c r="AO13" i="5"/>
  <c r="AP12" i="5"/>
  <c r="AO12" i="5"/>
  <c r="AQ20" i="5" l="1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<sst xmlns="http://schemas.openxmlformats.org/spreadsheetml/2006/main" count="365" uniqueCount="65">
  <si>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</si>
  <si>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</si>
  <si>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</si>
  <si>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</si>
  <si>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</si>
  <si>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</si>
  <si>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</si>
  <si>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</si>
  <si>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</si>
  <si>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</si>
  <si>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</si>
  <si>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</si>
  <si>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</si>
  <si>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</si>
  <si>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</si>
  <si>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</si>
  <si>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</si>
  <si>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</si>
  <si>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</si>
  <si>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</si>
  <si>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</si>
  <si>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</si>
  <si>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</si>
  <si>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</si>
  <si>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</si>
  <si>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</si>
  <si>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</si>
  <si>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</si>
  <si>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</si>
  <si>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</si>
  <si>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</si>
  <si>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</si>
  <si>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</si>
  <si>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</si>
  <si>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</si>
  <si>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</si>
  <si>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</si>
  <si>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</si>
  <si>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</si>
  <si>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</si>
  <si>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</si>
  <si>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</si>
  <si>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</si>
  <si>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</si>
  <si>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</si>
  <si>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</si>
  <si>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</si>
  <si>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</si>
  <si>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</si>
  <si>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</si>
  <si>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</si>
  <si>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</si>
  <si>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</si>
  <si>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</si>
  <si>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</si>
  <si>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</si>
  <si>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</si>
  <si>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</si>
  <si>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</si>
  <si>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</si>
  <si>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GCQ/due/jsr/mfm/hts</t>
  </si>
  <si>
    <t>Chancay</t>
  </si>
  <si>
    <t>R.M.Nº 003-2015-PRODUCE, R.M.N°246-2015 PRODUCE,  R.M.N°369-2015 PRODUCE</t>
  </si>
  <si>
    <t>Callao, 30 de noviembre del 2015</t>
  </si>
  <si>
    <t xml:space="preserve">        Fecha  : 27/11/2015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</si>
</sst>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2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22"/>
      <color indexed="8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26" fillId="0" borderId="0"/>
  </cellStyleXfs>
  <cellXfs count="128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/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" xfId="0" quotePrefix="1" applyNumberFormat="1" applyFont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6" fillId="0" borderId="0" xfId="0" applyFont="1"/>
    <xf numFmtId="167" fontId="15" fillId="0" borderId="1" xfId="0" applyNumberFormat="1" applyFont="1" applyFill="1" applyBorder="1" applyAlignment="1">
      <alignment horizontal="center"/>
    </xf>
    <xf numFmtId="167" fontId="15" fillId="0" borderId="1" xfId="0" quotePrefix="1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8" fillId="0" borderId="0" xfId="12" applyNumberFormat="1" applyFont="1" applyFill="1" applyBorder="1" applyProtection="1">
      <protection locked="0"/>
    </xf>
    <xf numFmtId="1" fontId="18" fillId="0" borderId="0" xfId="12" applyNumberFormat="1" applyFont="1" applyFill="1" applyBorder="1" applyAlignment="1" applyProtection="1">
      <protection locked="0"/>
    </xf>
    <xf numFmtId="1" fontId="18" fillId="0" borderId="0" xfId="12" applyNumberFormat="1" applyFont="1" applyFill="1" applyBorder="1" applyAlignment="1" applyProtection="1">
      <alignment horizontal="right"/>
      <protection locked="0"/>
    </xf>
    <xf numFmtId="1" fontId="18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5" fillId="0" borderId="5" xfId="0" applyNumberFormat="1" applyFont="1" applyBorder="1" applyAlignment="1">
      <alignment horizontal="center"/>
    </xf>
    <xf numFmtId="0" fontId="21" fillId="0" borderId="0" xfId="0" applyFont="1"/>
    <xf numFmtId="1" fontId="15" fillId="0" borderId="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15" fillId="0" borderId="0" xfId="0" quotePrefix="1" applyNumberFormat="1" applyFont="1" applyBorder="1" applyAlignment="1">
      <alignment horizontal="center"/>
    </xf>
    <xf numFmtId="0" fontId="24" fillId="0" borderId="5" xfId="0" applyFont="1" applyBorder="1"/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0" borderId="1" xfId="0" applyFont="1" applyBorder="1"/>
    <xf numFmtId="0" fontId="1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167" fontId="15" fillId="3" borderId="5" xfId="0" applyNumberFormat="1" applyFont="1" applyFill="1" applyBorder="1" applyAlignment="1">
      <alignment horizontal="center" wrapText="1"/>
    </xf>
    <xf numFmtId="0" fontId="20" fillId="0" borderId="0" xfId="13" applyFont="1" applyFill="1" applyAlignment="1" applyProtection="1"/>
    <xf numFmtId="0" fontId="21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/>
    <xf numFmtId="1" fontId="27" fillId="0" borderId="0" xfId="12" applyNumberFormat="1" applyFont="1" applyBorder="1" applyAlignment="1">
      <alignment horizontal="center"/>
    </xf>
    <xf numFmtId="1" fontId="27" fillId="0" borderId="0" xfId="12" quotePrefix="1" applyNumberFormat="1" applyFont="1" applyBorder="1" applyAlignment="1" applyProtection="1">
      <protection locked="0"/>
    </xf>
    <xf numFmtId="0" fontId="14" fillId="0" borderId="0" xfId="0" applyFont="1" applyBorder="1" applyAlignment="1"/>
    <xf numFmtId="0" fontId="14" fillId="3" borderId="0" xfId="0" applyFont="1" applyFill="1" applyAlignment="1">
      <alignment horizontal="right"/>
    </xf>
    <xf numFmtId="0" fontId="9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28" fillId="0" borderId="0" xfId="0" applyFont="1"/>
    <xf numFmtId="0" fontId="29" fillId="0" borderId="0" xfId="0" applyFont="1"/>
    <xf numFmtId="0" fontId="31" fillId="0" borderId="0" xfId="0" applyFont="1"/>
    <xf numFmtId="1" fontId="24" fillId="0" borderId="0" xfId="0" applyNumberFormat="1" applyFont="1"/>
    <xf numFmtId="2" fontId="15" fillId="0" borderId="5" xfId="0" applyNumberFormat="1" applyFont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3" fillId="0" borderId="2" xfId="0" quotePrefix="1" applyFont="1" applyFill="1" applyBorder="1" applyAlignment="1">
      <alignment horizontal="center"/>
    </xf>
    <xf numFmtId="0" fontId="23" fillId="0" borderId="4" xfId="0" quotePrefix="1" applyFont="1" applyFill="1" applyBorder="1" applyAlignment="1">
      <alignment horizontal="center"/>
    </xf>
    <xf numFmtId="0" fontId="25" fillId="0" borderId="2" xfId="0" quotePrefix="1" applyFont="1" applyFill="1" applyBorder="1" applyAlignment="1">
      <alignment horizontal="center"/>
    </xf>
    <xf numFmtId="0" fontId="25" fillId="0" borderId="4" xfId="0" quotePrefix="1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8" zoomScaleNormal="28" workbookViewId="0">
      <selection activeCell="I39" sqref="I39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8" width="19.28515625" style="2" customWidth="1"/>
    <col min="9" max="10" width="20.42578125" style="2" customWidth="1"/>
    <col min="11" max="16" width="19.28515625" style="2" customWidth="1"/>
    <col min="17" max="18" width="21.5703125" style="2" customWidth="1"/>
    <col min="19" max="19" width="22.28515625" style="2" customWidth="1"/>
    <col min="20" max="20" width="22.7109375" style="2" customWidth="1"/>
    <col min="21" max="21" width="21.5703125" style="2" customWidth="1"/>
    <col min="22" max="22" width="21.42578125" style="2" customWidth="1"/>
    <col min="23" max="23" width="22.42578125" style="2" customWidth="1"/>
    <col min="24" max="24" width="22.7109375" style="2" customWidth="1"/>
    <col min="25" max="26" width="20.5703125" style="2" customWidth="1"/>
    <col min="27" max="27" width="23.140625" style="2" customWidth="1"/>
    <col min="28" max="28" width="19.28515625" style="2" customWidth="1"/>
    <col min="29" max="29" width="22.7109375" style="2" customWidth="1"/>
    <col min="30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48</v>
      </c>
    </row>
    <row r="2" spans="2:48" ht="30" x14ac:dyDescent="0.4">
      <c r="B2" s="95" t="s">
        <v>49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9" t="s">
        <v>47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</row>
    <row r="5" spans="2:48" ht="35.25" x14ac:dyDescent="0.5">
      <c r="B5" s="119" t="s">
        <v>43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19"/>
      <c r="AN5" s="119"/>
      <c r="AO5" s="119"/>
      <c r="AP5" s="119"/>
      <c r="AQ5" s="119"/>
    </row>
    <row r="6" spans="2:48" ht="27.75" x14ac:dyDescent="0.4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0" t="s">
        <v>40</v>
      </c>
      <c r="AN6" s="120"/>
      <c r="AO6" s="120"/>
      <c r="AP6" s="120"/>
      <c r="AQ6" s="120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21"/>
      <c r="AP7" s="121"/>
      <c r="AQ7" s="121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2" t="s">
        <v>64</v>
      </c>
      <c r="AP8" s="122"/>
      <c r="AQ8" s="122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4" t="s">
        <v>4</v>
      </c>
      <c r="D10" s="113"/>
      <c r="E10" s="114" t="s">
        <v>5</v>
      </c>
      <c r="F10" s="113"/>
      <c r="G10" s="114" t="s">
        <v>6</v>
      </c>
      <c r="H10" s="113"/>
      <c r="I10" s="127" t="s">
        <v>50</v>
      </c>
      <c r="J10" s="118"/>
      <c r="K10" s="118" t="s">
        <v>7</v>
      </c>
      <c r="L10" s="118"/>
      <c r="M10" s="116" t="s">
        <v>8</v>
      </c>
      <c r="N10" s="117"/>
      <c r="O10" s="114" t="s">
        <v>9</v>
      </c>
      <c r="P10" s="115"/>
      <c r="Q10" s="114" t="s">
        <v>10</v>
      </c>
      <c r="R10" s="113"/>
      <c r="S10" s="114" t="s">
        <v>11</v>
      </c>
      <c r="T10" s="113"/>
      <c r="U10" s="114" t="s">
        <v>12</v>
      </c>
      <c r="V10" s="113"/>
      <c r="W10" s="114" t="s">
        <v>61</v>
      </c>
      <c r="X10" s="113"/>
      <c r="Y10" s="114" t="s">
        <v>53</v>
      </c>
      <c r="Z10" s="113"/>
      <c r="AA10" s="125" t="s">
        <v>41</v>
      </c>
      <c r="AB10" s="126"/>
      <c r="AC10" s="112" t="s">
        <v>13</v>
      </c>
      <c r="AD10" s="113"/>
      <c r="AE10" s="112" t="s">
        <v>54</v>
      </c>
      <c r="AF10" s="113"/>
      <c r="AG10" s="112" t="s">
        <v>55</v>
      </c>
      <c r="AH10" s="113"/>
      <c r="AI10" s="112" t="s">
        <v>56</v>
      </c>
      <c r="AJ10" s="113"/>
      <c r="AK10" s="112" t="s">
        <v>57</v>
      </c>
      <c r="AL10" s="113"/>
      <c r="AM10" s="114" t="s">
        <v>58</v>
      </c>
      <c r="AN10" s="113"/>
      <c r="AO10" s="123" t="s">
        <v>14</v>
      </c>
      <c r="AP10" s="124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2529</v>
      </c>
      <c r="J12" s="53">
        <v>664</v>
      </c>
      <c r="K12" s="53">
        <v>439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520</v>
      </c>
      <c r="V12" s="53">
        <v>210</v>
      </c>
      <c r="W12" s="53">
        <v>1000</v>
      </c>
      <c r="X12" s="53">
        <v>110</v>
      </c>
      <c r="Y12" s="53">
        <v>3179</v>
      </c>
      <c r="Z12" s="53">
        <v>1490</v>
      </c>
      <c r="AA12" s="53">
        <v>2540</v>
      </c>
      <c r="AB12" s="53">
        <v>0</v>
      </c>
      <c r="AC12" s="53">
        <v>8665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SUMIF($C$11:$AN$11,"I.Mad",B12:AM12)</f>
        <v>18872</v>
      </c>
      <c r="AP12" s="54">
        <f>SUMIF($C$11:$AN$11,"I.Mad",C12:AN12)</f>
        <v>2474</v>
      </c>
      <c r="AQ12" s="54">
        <f>SUM(AO12:AP12)</f>
        <v>21346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>
        <v>37</v>
      </c>
      <c r="J13" s="55">
        <v>37</v>
      </c>
      <c r="K13" s="55">
        <v>7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>
        <v>2</v>
      </c>
      <c r="V13" s="55">
        <v>3</v>
      </c>
      <c r="W13" s="55">
        <v>7</v>
      </c>
      <c r="X13" s="55">
        <v>2</v>
      </c>
      <c r="Y13" s="55">
        <v>39</v>
      </c>
      <c r="Z13" s="55">
        <v>28</v>
      </c>
      <c r="AA13" s="55">
        <v>19</v>
      </c>
      <c r="AB13" s="55" t="s">
        <v>20</v>
      </c>
      <c r="AC13" s="55">
        <v>53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SUMIF($C$11:$AN$11,"Ind",C13:AN13)</f>
        <v>164</v>
      </c>
      <c r="AP13" s="54">
        <f>SUMIF($C$11:$AN$11,"I.Mad",C13:AN13)</f>
        <v>70</v>
      </c>
      <c r="AQ13" s="54">
        <f>SUM(AO13:AP13)</f>
        <v>234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>
        <v>4</v>
      </c>
      <c r="J14" s="55">
        <v>9</v>
      </c>
      <c r="K14" s="55">
        <v>5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>
        <v>2</v>
      </c>
      <c r="V14" s="55">
        <v>1</v>
      </c>
      <c r="W14" s="55">
        <v>4</v>
      </c>
      <c r="X14" s="55">
        <v>2</v>
      </c>
      <c r="Y14" s="55">
        <v>6</v>
      </c>
      <c r="Z14" s="55">
        <v>4</v>
      </c>
      <c r="AA14" s="55">
        <v>5</v>
      </c>
      <c r="AB14" s="55" t="s">
        <v>20</v>
      </c>
      <c r="AC14" s="55">
        <v>11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SUMIF($C$11:$AN$11,"Ind",C14:AN14)</f>
        <v>37</v>
      </c>
      <c r="AP14" s="54">
        <f>SUMIF($C$11:$AN$11,"I.Mad",C14:AN14)</f>
        <v>16</v>
      </c>
      <c r="AQ14" s="54">
        <f>SUM(AO14:AP14)</f>
        <v>53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>
        <v>1.45</v>
      </c>
      <c r="J15" s="55">
        <v>1.1100000000000001</v>
      </c>
      <c r="K15" s="55">
        <v>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>
        <v>0</v>
      </c>
      <c r="V15" s="55">
        <v>0.6</v>
      </c>
      <c r="W15" s="55">
        <v>6.8</v>
      </c>
      <c r="X15" s="55">
        <v>1.2</v>
      </c>
      <c r="Y15" s="55">
        <v>3.1490711118089609</v>
      </c>
      <c r="Z15" s="55">
        <v>2.9828774427200266</v>
      </c>
      <c r="AA15" s="55">
        <v>0.7766353307675683</v>
      </c>
      <c r="AB15" s="55" t="s">
        <v>20</v>
      </c>
      <c r="AC15" s="55">
        <v>1.1705011409068364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>
        <v>13</v>
      </c>
      <c r="J16" s="61">
        <v>13</v>
      </c>
      <c r="K16" s="61">
        <v>13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>
        <v>13</v>
      </c>
      <c r="V16" s="61">
        <v>13.5</v>
      </c>
      <c r="W16" s="61">
        <v>13.5</v>
      </c>
      <c r="X16" s="61">
        <v>13.5</v>
      </c>
      <c r="Y16" s="61">
        <v>13</v>
      </c>
      <c r="Z16" s="61">
        <v>13</v>
      </c>
      <c r="AA16" s="61">
        <v>13.5</v>
      </c>
      <c r="AB16" s="61" t="s">
        <v>20</v>
      </c>
      <c r="AC16" s="61">
        <v>13.5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f>SUMIF($C$11:$AN$11,"Ind",C18:AN18)</f>
        <v>0</v>
      </c>
      <c r="AP18" s="58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8">
        <f>SUMIF($C$11:$AN$11,"Ind",C19:AN19)</f>
        <v>0</v>
      </c>
      <c r="AP19" s="58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8">
        <f>SUMIF($C$11:$AN$11,"Ind",C20:AN20)</f>
        <v>0</v>
      </c>
      <c r="AP20" s="58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74"/>
      <c r="Z24" s="58"/>
      <c r="AA24" s="58"/>
      <c r="AB24" s="58"/>
      <c r="AC24" s="58"/>
      <c r="AD24" s="58"/>
      <c r="AE24" s="58"/>
      <c r="AF24" s="58"/>
      <c r="AG24" s="74"/>
      <c r="AH24" s="58"/>
      <c r="AI24" s="58"/>
      <c r="AJ24" s="58"/>
      <c r="AK24" s="58"/>
      <c r="AL24" s="58"/>
      <c r="AM24" s="58"/>
      <c r="AN24" s="58"/>
      <c r="AO24" s="58">
        <f t="shared" ref="AO24:AO37" si="0">SUMIF($C$11:$AN$11,"Ind",C24:AN24)</f>
        <v>0</v>
      </c>
      <c r="AP24" s="58">
        <f t="shared" ref="AP24:AP37" si="1">SUMIF($C$11:$AN$11,"I.Mad",C24:AN24)</f>
        <v>0</v>
      </c>
      <c r="AQ24" s="58">
        <f t="shared" ref="AQ24:AQ37" si="2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>
        <v>1.1200000000000001</v>
      </c>
      <c r="K25" s="58"/>
      <c r="L25" s="58"/>
      <c r="M25" s="58"/>
      <c r="N25" s="58"/>
      <c r="O25" s="58"/>
      <c r="P25" s="58"/>
      <c r="Q25" s="58"/>
      <c r="R25" s="74"/>
      <c r="S25" s="58"/>
      <c r="T25" s="58"/>
      <c r="U25" s="58"/>
      <c r="V25" s="58"/>
      <c r="W25" s="58"/>
      <c r="X25" s="58"/>
      <c r="Y25" s="58"/>
      <c r="Z25" s="58"/>
      <c r="AA25" s="111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>
        <f t="shared" si="0"/>
        <v>0</v>
      </c>
      <c r="AP25" s="58">
        <f>SUMIF($C$11:$AN$11,"I.Mad",C25:AN25)</f>
        <v>1.1200000000000001</v>
      </c>
      <c r="AQ25" s="58">
        <f>SUM(AO25:AP25)</f>
        <v>1.1200000000000001</v>
      </c>
      <c r="AT25" s="20"/>
      <c r="AU25" s="20"/>
      <c r="AV25" s="20"/>
    </row>
    <row r="26" spans="2:48" ht="50.25" customHeight="1" x14ac:dyDescent="0.55000000000000004">
      <c r="B26" s="86" t="s">
        <v>46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74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>
        <f t="shared" si="0"/>
        <v>0</v>
      </c>
      <c r="AP26" s="58">
        <f t="shared" si="1"/>
        <v>0</v>
      </c>
      <c r="AQ26" s="58">
        <f t="shared" si="2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>
        <f t="shared" si="0"/>
        <v>0</v>
      </c>
      <c r="AP27" s="58">
        <f t="shared" si="1"/>
        <v>0</v>
      </c>
      <c r="AQ27" s="58">
        <f t="shared" si="2"/>
        <v>0</v>
      </c>
      <c r="AT27" s="20"/>
      <c r="AU27" s="20"/>
      <c r="AV27" s="20"/>
    </row>
    <row r="28" spans="2:48" ht="50.25" customHeight="1" x14ac:dyDescent="0.55000000000000004">
      <c r="B28" s="86" t="s">
        <v>59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0"/>
        <v>0</v>
      </c>
      <c r="AP28" s="58">
        <f t="shared" si="1"/>
        <v>0</v>
      </c>
      <c r="AQ28" s="58">
        <f t="shared" si="2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4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>
        <f t="shared" si="0"/>
        <v>0</v>
      </c>
      <c r="AP29" s="58">
        <f t="shared" si="1"/>
        <v>0</v>
      </c>
      <c r="AQ29" s="58">
        <f t="shared" si="2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f t="shared" si="0"/>
        <v>0</v>
      </c>
      <c r="AP30" s="58">
        <f t="shared" si="1"/>
        <v>0</v>
      </c>
      <c r="AQ30" s="58">
        <f t="shared" si="2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0"/>
        <v>0</v>
      </c>
      <c r="AP31" s="58">
        <f t="shared" si="1"/>
        <v>0</v>
      </c>
      <c r="AQ31" s="58">
        <f t="shared" si="2"/>
        <v>0</v>
      </c>
      <c r="AT31" s="20"/>
      <c r="AU31" s="20"/>
      <c r="AV31" s="20"/>
    </row>
    <row r="32" spans="2:48" ht="50.25" customHeight="1" x14ac:dyDescent="0.55000000000000004">
      <c r="B32" s="84" t="s">
        <v>34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>
        <f t="shared" si="0"/>
        <v>0</v>
      </c>
      <c r="AP32" s="58">
        <f t="shared" si="1"/>
        <v>0</v>
      </c>
      <c r="AQ32" s="58">
        <f t="shared" si="2"/>
        <v>0</v>
      </c>
    </row>
    <row r="33" spans="2:43" ht="50.25" customHeight="1" x14ac:dyDescent="0.55000000000000004">
      <c r="B33" s="84" t="s">
        <v>51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>
        <f t="shared" si="0"/>
        <v>0</v>
      </c>
      <c r="AP33" s="58">
        <f t="shared" si="1"/>
        <v>0</v>
      </c>
      <c r="AQ33" s="58">
        <f t="shared" si="2"/>
        <v>0</v>
      </c>
    </row>
    <row r="34" spans="2:43" ht="50.25" customHeight="1" x14ac:dyDescent="0.55000000000000004">
      <c r="B34" s="84" t="s">
        <v>35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>
        <f t="shared" si="0"/>
        <v>0</v>
      </c>
      <c r="AP34" s="58">
        <f t="shared" si="1"/>
        <v>0</v>
      </c>
      <c r="AQ34" s="58">
        <f t="shared" si="2"/>
        <v>0</v>
      </c>
    </row>
    <row r="35" spans="2:43" ht="50.25" customHeight="1" x14ac:dyDescent="0.55000000000000004">
      <c r="B35" s="84" t="s">
        <v>36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>
        <f t="shared" si="0"/>
        <v>0</v>
      </c>
      <c r="AP35" s="58">
        <f t="shared" si="1"/>
        <v>0</v>
      </c>
      <c r="AQ35" s="58">
        <f t="shared" si="2"/>
        <v>0</v>
      </c>
    </row>
    <row r="36" spans="2:43" ht="50.25" customHeight="1" x14ac:dyDescent="0.55000000000000004">
      <c r="B36" s="84" t="s">
        <v>45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>
        <f t="shared" si="0"/>
        <v>0</v>
      </c>
      <c r="AP36" s="58">
        <f t="shared" si="1"/>
        <v>0</v>
      </c>
      <c r="AQ36" s="58">
        <f t="shared" si="2"/>
        <v>0</v>
      </c>
    </row>
    <row r="37" spans="2:43" ht="50.25" customHeight="1" x14ac:dyDescent="0.55000000000000004">
      <c r="B37" s="84" t="s">
        <v>52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>
        <f t="shared" si="0"/>
        <v>0</v>
      </c>
      <c r="AP37" s="58">
        <f t="shared" si="1"/>
        <v>0</v>
      </c>
      <c r="AQ37" s="58">
        <f t="shared" si="2"/>
        <v>0</v>
      </c>
    </row>
    <row r="38" spans="2:43" ht="50.25" customHeight="1" x14ac:dyDescent="0.55000000000000004">
      <c r="B38" s="86" t="s">
        <v>37</v>
      </c>
      <c r="C38" s="58">
        <f>+SUM(C12,C18,C24:C37)</f>
        <v>0</v>
      </c>
      <c r="D38" s="58">
        <f t="shared" ref="D38:X38" si="3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2529</v>
      </c>
      <c r="J38" s="58">
        <f t="shared" si="3"/>
        <v>665.12</v>
      </c>
      <c r="K38" s="58">
        <f t="shared" si="3"/>
        <v>439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520</v>
      </c>
      <c r="V38" s="58">
        <f t="shared" si="3"/>
        <v>210</v>
      </c>
      <c r="W38" s="58">
        <f t="shared" si="3"/>
        <v>1000</v>
      </c>
      <c r="X38" s="58">
        <f t="shared" si="3"/>
        <v>110</v>
      </c>
      <c r="Y38" s="58">
        <f>+SUM(Y12,Y18,Y24:Y37)</f>
        <v>3179</v>
      </c>
      <c r="Z38" s="58">
        <f>+SUM(Z12,Z18,Z24:Z37)</f>
        <v>1490</v>
      </c>
      <c r="AA38" s="58">
        <f>+SUM(AA12,AA18,AA24:AA37)</f>
        <v>2540</v>
      </c>
      <c r="AB38" s="58">
        <f t="shared" ref="AB38:AN38" si="4">+SUM(AB12,AB18,AB24:AB37)</f>
        <v>0</v>
      </c>
      <c r="AC38" s="58">
        <f>+SUM(AC12,AC18,AC24:AC37)</f>
        <v>8665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18872</v>
      </c>
      <c r="AP38" s="58">
        <f>SUM(AP12,AP18,AP24:AP37)</f>
        <v>2475.12</v>
      </c>
      <c r="AQ38" s="58">
        <f>SUM(AO38:AP38)</f>
        <v>21347.119999999999</v>
      </c>
    </row>
    <row r="39" spans="2:43" ht="50.25" customHeight="1" x14ac:dyDescent="0.55000000000000004">
      <c r="B39" s="83" t="s">
        <v>42</v>
      </c>
      <c r="C39" s="25"/>
      <c r="D39" s="25"/>
      <c r="E39" s="25"/>
      <c r="F39" s="60"/>
      <c r="G39" s="60">
        <v>19.600000000000001</v>
      </c>
      <c r="H39" s="60"/>
      <c r="I39" s="93">
        <v>21.13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/>
      <c r="AN39" s="60"/>
      <c r="AO39" s="26"/>
      <c r="AP39" s="26"/>
      <c r="AQ39" s="9"/>
    </row>
    <row r="40" spans="2:43" x14ac:dyDescent="0.35">
      <c r="B40" s="21" t="s">
        <v>38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44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39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63</v>
      </c>
      <c r="AN43" s="4"/>
    </row>
    <row r="44" spans="2:43" ht="30.75" x14ac:dyDescent="0.45">
      <c r="B44" s="22" t="s">
        <v>60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x14ac:dyDescent="0.35">
      <c r="B46" s="97"/>
      <c r="C46" s="97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7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Milagros Franco Melendez</cp:lastModifiedBy>
  <cp:lastPrinted>2015-06-23T19:02:20Z</cp:lastPrinted>
  <dcterms:created xsi:type="dcterms:W3CDTF">2008-10-21T17:58:04Z</dcterms:created>
  <dcterms:modified xsi:type="dcterms:W3CDTF">2015-11-30T17:30:55Z</dcterms:modified>
</cp:coreProperties>
</file>