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  <fileRecoveryPr repairLoad="1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<sst xmlns="http://schemas.openxmlformats.org/spreadsheetml/2006/main" count="348" uniqueCount="69">
  <si>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</si>
  <si>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</si>
  <si>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</si>
  <si>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</si>
  <si>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</si>
  <si>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</si>
  <si>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</si>
  <si>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</si>
  <si>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</si>
  <si>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</si>
  <si>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</si>
  <si>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</si>
  <si>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</si>
  <si>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</si>
  <si>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</si>
  <si>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</si>
  <si>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</si>
  <si>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</si>
  <si>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</si>
  <si>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</si>
  <si>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</si>
  <si>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</si>
  <si>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</si>
  <si>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</si>
  <si>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</si>
  <si>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</si>
  <si>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</si>
  <si>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</si>
  <si>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</si>
  <si>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</si>
  <si>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</si>
  <si>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</si>
  <si>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</si>
  <si>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</si>
  <si>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</si>
  <si>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</si>
  <si>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</si>
  <si>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</si>
  <si>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</si>
  <si>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</si>
  <si>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</si>
  <si>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</si>
  <si>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</si>
  <si>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</si>
  <si>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</si>
  <si>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</si>
  <si>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</si>
  <si>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</si>
  <si>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</si>
  <si>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</si>
  <si>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</si>
  <si>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</si>
  <si>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</si>
  <si>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</si>
  <si>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</si>
  <si>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</si>
  <si>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</si>
  <si>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</si>
  <si>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</si>
  <si>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</si>
  <si>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</si>
  <si>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</si>
  <si>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</si>
  <si>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</si>
  <si>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</si>
  <si>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</si>
  <si>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</si>
  <si>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 xml:space="preserve">        Fecha  : 29/04/2024</t>
  </si>
  <si>
    <t>Callao,30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</si>
</sst>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N25" sqref="N2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1415</v>
      </c>
      <c r="G12" s="24">
        <v>3427.09</v>
      </c>
      <c r="H12" s="24">
        <v>3603.4050000000002</v>
      </c>
      <c r="I12" s="24">
        <v>9134.34</v>
      </c>
      <c r="J12" s="24">
        <v>10412.84</v>
      </c>
      <c r="K12" s="24">
        <v>684.57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2796.4</v>
      </c>
      <c r="R12" s="24">
        <v>106.23</v>
      </c>
      <c r="S12" s="24">
        <v>2638.08</v>
      </c>
      <c r="T12" s="24">
        <v>202.815</v>
      </c>
      <c r="U12" s="24">
        <v>657.12</v>
      </c>
      <c r="V12" s="24">
        <v>1343.17</v>
      </c>
      <c r="W12" s="24">
        <v>3927.59</v>
      </c>
      <c r="X12" s="24">
        <v>113.995</v>
      </c>
      <c r="Y12" s="24">
        <v>7259.4449999999997</v>
      </c>
      <c r="Z12" s="24">
        <v>400.96</v>
      </c>
      <c r="AA12" s="24">
        <v>5366.125</v>
      </c>
      <c r="AB12" s="24">
        <v>0</v>
      </c>
      <c r="AC12" s="24">
        <v>3686.41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39577.17</v>
      </c>
      <c r="AP12" s="24">
        <f>SUMIF($C$11:$AN$11,"I.Mad",C12:AN12)</f>
        <v>17598.414999999997</v>
      </c>
      <c r="AQ12" s="24">
        <f>SUM(AO12:AP12)</f>
        <v>57175.584999999992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52</v>
      </c>
      <c r="G13" s="24">
        <v>26</v>
      </c>
      <c r="H13" s="24">
        <v>102</v>
      </c>
      <c r="I13" s="24">
        <v>75</v>
      </c>
      <c r="J13" s="24">
        <v>168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14</v>
      </c>
      <c r="R13" s="24">
        <v>1</v>
      </c>
      <c r="S13" s="24">
        <v>15</v>
      </c>
      <c r="T13" s="24">
        <v>3</v>
      </c>
      <c r="U13" s="24">
        <v>6</v>
      </c>
      <c r="V13" s="24">
        <v>19</v>
      </c>
      <c r="W13" s="24">
        <v>14</v>
      </c>
      <c r="X13" s="24">
        <v>2</v>
      </c>
      <c r="Y13" s="24">
        <v>34</v>
      </c>
      <c r="Z13" s="24">
        <v>4</v>
      </c>
      <c r="AA13" s="24">
        <v>22</v>
      </c>
      <c r="AB13" s="24" t="s">
        <v>33</v>
      </c>
      <c r="AC13" s="24">
        <v>17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230</v>
      </c>
      <c r="AP13" s="24">
        <f>SUMIF($C$11:$AN$11,"I.Mad",C13:AN13)</f>
        <v>351</v>
      </c>
      <c r="AQ13" s="24">
        <f>SUM(AO13:AP13)</f>
        <v>581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>
        <v>11</v>
      </c>
      <c r="G14" s="24">
        <v>1</v>
      </c>
      <c r="H14" s="24">
        <v>19</v>
      </c>
      <c r="I14" s="24">
        <v>10</v>
      </c>
      <c r="J14" s="24">
        <v>37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>
        <v>1</v>
      </c>
      <c r="S14" s="24">
        <v>6</v>
      </c>
      <c r="T14" s="24">
        <v>1</v>
      </c>
      <c r="U14" s="24">
        <v>1</v>
      </c>
      <c r="V14" s="24">
        <v>6</v>
      </c>
      <c r="W14" s="24">
        <v>5</v>
      </c>
      <c r="X14" s="24">
        <v>1</v>
      </c>
      <c r="Y14" s="24">
        <v>11</v>
      </c>
      <c r="Z14" s="24" t="s">
        <v>65</v>
      </c>
      <c r="AA14" s="24">
        <v>6</v>
      </c>
      <c r="AB14" s="24" t="s">
        <v>33</v>
      </c>
      <c r="AC14" s="24">
        <v>6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53</v>
      </c>
      <c r="AP14" s="24">
        <f>SUMIF($C$11:$AN$11,"I.Mad",C14:AN14)</f>
        <v>76</v>
      </c>
      <c r="AQ14" s="24">
        <f>SUM(AO14:AP14)</f>
        <v>129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2.6432206033079599</v>
      </c>
      <c r="G15" s="24">
        <v>69.364161849712502</v>
      </c>
      <c r="H15" s="24">
        <v>79.519446340468406</v>
      </c>
      <c r="I15" s="24">
        <v>71.926360663182848</v>
      </c>
      <c r="J15" s="24">
        <v>86.744419947236622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47.317896227542199</v>
      </c>
      <c r="R15" s="24">
        <v>84.0206185567489</v>
      </c>
      <c r="S15" s="24">
        <v>56.567457998269703</v>
      </c>
      <c r="T15" s="24">
        <v>51.891891891874501</v>
      </c>
      <c r="U15" s="24">
        <v>10.215053763436799</v>
      </c>
      <c r="V15" s="24">
        <v>61.215542542728997</v>
      </c>
      <c r="W15" s="24">
        <v>35.134369349450402</v>
      </c>
      <c r="X15" s="24">
        <v>15.624999999941799</v>
      </c>
      <c r="Y15" s="24">
        <v>35.746163336281001</v>
      </c>
      <c r="Z15" s="24" t="s">
        <v>33</v>
      </c>
      <c r="AA15" s="24">
        <v>40.976909117397703</v>
      </c>
      <c r="AB15" s="24" t="s">
        <v>33</v>
      </c>
      <c r="AC15" s="24">
        <v>34.964797406172998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12.5</v>
      </c>
      <c r="G16" s="27">
        <v>11.5</v>
      </c>
      <c r="H16" s="27">
        <v>11</v>
      </c>
      <c r="I16" s="27">
        <v>11.5</v>
      </c>
      <c r="J16" s="27">
        <v>10.5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>
        <v>11</v>
      </c>
      <c r="S16" s="27">
        <v>12</v>
      </c>
      <c r="T16" s="27">
        <v>12</v>
      </c>
      <c r="U16" s="27">
        <v>13</v>
      </c>
      <c r="V16" s="27">
        <v>11.5</v>
      </c>
      <c r="W16" s="27">
        <v>12</v>
      </c>
      <c r="X16" s="27">
        <v>13</v>
      </c>
      <c r="Y16" s="27">
        <v>12.5</v>
      </c>
      <c r="Z16" s="27" t="s">
        <v>33</v>
      </c>
      <c r="AA16" s="27">
        <v>12</v>
      </c>
      <c r="AB16" s="27" t="s">
        <v>33</v>
      </c>
      <c r="AC16" s="27">
        <v>12.5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>
        <v>0.13750000000000001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0.13750000000000001</v>
      </c>
      <c r="AP25" s="24">
        <f t="shared" si="1"/>
        <v>0</v>
      </c>
      <c r="AQ25" s="32">
        <f t="shared" si="2"/>
        <v>0.13750000000000001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>
        <v>1.9462600000000001</v>
      </c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7">
        <v>6.7025699999999997</v>
      </c>
      <c r="AB30" s="35"/>
      <c r="AC30" s="32">
        <v>1.96652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8.6690900000000006</v>
      </c>
      <c r="AP30" s="24">
        <f t="shared" si="1"/>
        <v>1.9462600000000001</v>
      </c>
      <c r="AQ30" s="32">
        <f t="shared" si="2"/>
        <v>10.615350000000001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1415</v>
      </c>
      <c r="G41" s="32">
        <f t="shared" si="3"/>
        <v>3427.09</v>
      </c>
      <c r="H41" s="32">
        <f>+SUM(H24:H40,H18,H12)</f>
        <v>3605.3512600000004</v>
      </c>
      <c r="I41" s="32">
        <f>+SUM(I24:I40,I18,I12)</f>
        <v>9134.34</v>
      </c>
      <c r="J41" s="32">
        <f t="shared" si="3"/>
        <v>10412.84</v>
      </c>
      <c r="K41" s="32">
        <f t="shared" si="3"/>
        <v>684.57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2796.4</v>
      </c>
      <c r="R41" s="32">
        <f t="shared" si="3"/>
        <v>106.23</v>
      </c>
      <c r="S41" s="32">
        <f t="shared" si="3"/>
        <v>2638.08</v>
      </c>
      <c r="T41" s="32">
        <f t="shared" si="3"/>
        <v>202.815</v>
      </c>
      <c r="U41" s="32">
        <f t="shared" si="3"/>
        <v>657.12</v>
      </c>
      <c r="V41" s="32">
        <f t="shared" si="3"/>
        <v>1343.17</v>
      </c>
      <c r="W41" s="32">
        <f t="shared" si="3"/>
        <v>3927.59</v>
      </c>
      <c r="X41" s="32">
        <f t="shared" si="3"/>
        <v>113.995</v>
      </c>
      <c r="Y41" s="32">
        <f t="shared" si="3"/>
        <v>7259.4449999999997</v>
      </c>
      <c r="Z41" s="32">
        <f t="shared" si="3"/>
        <v>400.96</v>
      </c>
      <c r="AA41" s="32">
        <f>+SUM(AA24:AA40,AA18,C12)</f>
        <v>6.7025699999999997</v>
      </c>
      <c r="AB41" s="32">
        <f t="shared" si="3"/>
        <v>0</v>
      </c>
      <c r="AC41" s="32">
        <f t="shared" si="3"/>
        <v>3688.5140200000001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39585.976589999998</v>
      </c>
      <c r="AP41" s="32">
        <f>SUM(AP12,AP18,AP24:AP37)</f>
        <v>17600.361259999998</v>
      </c>
      <c r="AQ41" s="32">
        <f t="shared" si="2"/>
        <v>57186.337849999996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2024-04-30T19:18:48Z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