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<sst xmlns="http://schemas.openxmlformats.org/spreadsheetml/2006/main" count="392" uniqueCount="70">
  <si>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</si>
  <si>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</si>
  <si>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</si>
  <si>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</si>
  <si>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</si>
  <si>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</si>
  <si>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</si>
  <si>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</si>
  <si>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</si>
  <si>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</si>
  <si>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</si>
  <si>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</si>
  <si>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</si>
  <si>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</si>
  <si>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</si>
  <si>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</si>
  <si>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</si>
  <si>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</si>
  <si>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</si>
  <si>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</si>
  <si>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</si>
  <si>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</si>
  <si>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</si>
  <si>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</si>
  <si>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</si>
  <si>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</si>
  <si>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</si>
  <si>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</si>
  <si>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</si>
  <si>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</si>
  <si>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</si>
  <si>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</si>
  <si>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</si>
  <si>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</si>
  <si>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</si>
  <si>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</si>
  <si>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</si>
  <si>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</si>
  <si>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</si>
  <si>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</si>
  <si>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</si>
  <si>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</si>
  <si>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</si>
  <si>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</si>
  <si>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</si>
  <si>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</si>
  <si>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</si>
  <si>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</si>
  <si>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</si>
  <si>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</si>
  <si>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</si>
  <si>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</si>
  <si>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</si>
  <si>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</si>
  <si>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</si>
  <si>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</si>
  <si>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</si>
  <si>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</si>
  <si>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</si>
  <si>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</si>
  <si>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</si>
  <si>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</si>
  <si>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</si>
  <si>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</si>
  <si>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</si>
  <si>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</si>
  <si>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</si>
  <si>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30/06/2021</t>
  </si>
  <si>
    <t>Callao, 01 de julio del 2021</t>
  </si>
  <si>
    <t>12.5 y 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</si>
</sst>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K27" sqref="K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69" t="s">
        <v>10</v>
      </c>
      <c r="D10" s="69"/>
      <c r="E10" s="69" t="s">
        <v>11</v>
      </c>
      <c r="F10" s="69"/>
      <c r="G10" s="69" t="s">
        <v>12</v>
      </c>
      <c r="H10" s="69"/>
      <c r="I10" s="69" t="s">
        <v>13</v>
      </c>
      <c r="J10" s="69"/>
      <c r="K10" s="69" t="s">
        <v>14</v>
      </c>
      <c r="L10" s="69"/>
      <c r="M10" s="69" t="s">
        <v>15</v>
      </c>
      <c r="N10" s="69"/>
      <c r="O10" s="69" t="s">
        <v>16</v>
      </c>
      <c r="P10" s="69"/>
      <c r="Q10" s="69" t="s">
        <v>17</v>
      </c>
      <c r="R10" s="69"/>
      <c r="S10" s="69" t="s">
        <v>18</v>
      </c>
      <c r="T10" s="69"/>
      <c r="U10" s="69" t="s">
        <v>19</v>
      </c>
      <c r="V10" s="69"/>
      <c r="W10" s="69" t="s">
        <v>20</v>
      </c>
      <c r="X10" s="69"/>
      <c r="Y10" s="71" t="s">
        <v>21</v>
      </c>
      <c r="Z10" s="71"/>
      <c r="AA10" s="69" t="s">
        <v>22</v>
      </c>
      <c r="AB10" s="69"/>
      <c r="AC10" s="69" t="s">
        <v>23</v>
      </c>
      <c r="AD10" s="69"/>
      <c r="AE10" s="69" t="s">
        <v>24</v>
      </c>
      <c r="AF10" s="69"/>
      <c r="AG10" s="69" t="s">
        <v>25</v>
      </c>
      <c r="AH10" s="69"/>
      <c r="AI10" s="69" t="s">
        <v>26</v>
      </c>
      <c r="AJ10" s="69"/>
      <c r="AK10" s="69" t="s">
        <v>27</v>
      </c>
      <c r="AL10" s="69"/>
      <c r="AM10" s="69" t="s">
        <v>28</v>
      </c>
      <c r="AN10" s="69"/>
      <c r="AO10" s="70" t="s">
        <v>29</v>
      </c>
      <c r="AP10" s="70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7" t="s">
        <v>31</v>
      </c>
      <c r="AP11" s="25" t="s">
        <v>32</v>
      </c>
      <c r="AQ11" s="26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0</v>
      </c>
      <c r="F12" s="30">
        <v>0</v>
      </c>
      <c r="G12" s="30">
        <v>3581.45</v>
      </c>
      <c r="H12" s="30">
        <v>164.535</v>
      </c>
      <c r="I12" s="30">
        <v>14564.55</v>
      </c>
      <c r="J12" s="30">
        <v>992.77</v>
      </c>
      <c r="K12" s="30">
        <v>881.67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1575.885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2327.98</v>
      </c>
      <c r="AN12" s="30">
        <v>309.78500000000003</v>
      </c>
      <c r="AO12" s="30">
        <f>SUMIF($C$11:$AN$11,"Ind",C12:AN12)</f>
        <v>22931.534999999996</v>
      </c>
      <c r="AP12" s="30">
        <f>SUMIF($C$11:$AN$11,"I.Mad",C12:AN12)</f>
        <v>1467.0900000000001</v>
      </c>
      <c r="AQ12" s="30">
        <f>SUM(AO12:AP12)</f>
        <v>24398.624999999996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 t="s">
        <v>35</v>
      </c>
      <c r="F13" s="30" t="s">
        <v>35</v>
      </c>
      <c r="G13" s="30">
        <v>22</v>
      </c>
      <c r="H13" s="30">
        <v>3</v>
      </c>
      <c r="I13" s="30">
        <v>96</v>
      </c>
      <c r="J13" s="30">
        <v>14</v>
      </c>
      <c r="K13" s="30">
        <v>4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>
        <v>8</v>
      </c>
      <c r="V13" s="30" t="s">
        <v>35</v>
      </c>
      <c r="W13" s="30" t="s">
        <v>35</v>
      </c>
      <c r="X13" s="30" t="s">
        <v>35</v>
      </c>
      <c r="Y13" s="30" t="s">
        <v>35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>
        <v>14</v>
      </c>
      <c r="AN13" s="30">
        <v>4</v>
      </c>
      <c r="AO13" s="30">
        <f>SUMIF($C$11:$AN$11,"Ind*",C13:AN13)</f>
        <v>144</v>
      </c>
      <c r="AP13" s="30">
        <f>SUMIF($C$11:$AN$11,"I.Mad",C13:AN13)</f>
        <v>21</v>
      </c>
      <c r="AQ13" s="30">
        <f>SUM(AO13:AP13)</f>
        <v>165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35</v>
      </c>
      <c r="F14" s="30" t="s">
        <v>35</v>
      </c>
      <c r="G14" s="30">
        <v>9</v>
      </c>
      <c r="H14" s="30" t="s">
        <v>66</v>
      </c>
      <c r="I14" s="30">
        <v>23</v>
      </c>
      <c r="J14" s="30">
        <v>4</v>
      </c>
      <c r="K14" s="30" t="s">
        <v>66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>
        <v>6</v>
      </c>
      <c r="V14" s="30" t="s">
        <v>35</v>
      </c>
      <c r="W14" s="30" t="s">
        <v>35</v>
      </c>
      <c r="X14" s="30" t="s">
        <v>35</v>
      </c>
      <c r="Y14" s="30" t="s">
        <v>35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>
        <v>5</v>
      </c>
      <c r="AN14" s="30">
        <v>1</v>
      </c>
      <c r="AO14" s="30">
        <f>SUMIF($C$11:$AN$11,"Ind*",C14:AN14)</f>
        <v>43</v>
      </c>
      <c r="AP14" s="30">
        <f>SUMIF($C$11:$AN$11,"I.Mad",C14:AN14)</f>
        <v>5</v>
      </c>
      <c r="AQ14" s="30">
        <f>SUM(AO14:AP14)</f>
        <v>48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>
        <v>8.4561617102970938</v>
      </c>
      <c r="H15" s="30" t="s">
        <v>35</v>
      </c>
      <c r="I15" s="30">
        <v>16.740535964668954</v>
      </c>
      <c r="J15" s="30">
        <v>33.064238857435839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>
        <v>47.825030673670668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>
        <v>0.51383786698171297</v>
      </c>
      <c r="AN15" s="30">
        <v>0</v>
      </c>
      <c r="AO15" s="30" t="s">
        <v>35</v>
      </c>
      <c r="AP15" s="30" t="s">
        <v>35</v>
      </c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>
        <v>15</v>
      </c>
      <c r="H16" s="36" t="s">
        <v>35</v>
      </c>
      <c r="I16" s="36">
        <v>12</v>
      </c>
      <c r="J16" s="36">
        <v>12.5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69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>
        <v>13</v>
      </c>
      <c r="AN16" s="36">
        <v>13.5</v>
      </c>
      <c r="AO16" s="36" t="s">
        <v>35</v>
      </c>
      <c r="AP16" s="36" t="s">
        <v>35</v>
      </c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44</v>
      </c>
      <c r="C25" s="42"/>
      <c r="D25" s="46"/>
      <c r="E25" s="42"/>
      <c r="F25" s="47"/>
      <c r="G25" s="42"/>
      <c r="H25" s="42"/>
      <c r="I25" s="42">
        <v>7.96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7.96</v>
      </c>
      <c r="AP25" s="30">
        <f t="shared" si="1"/>
        <v>0</v>
      </c>
      <c r="AQ25" s="42">
        <f t="shared" si="2"/>
        <v>7.96</v>
      </c>
      <c r="AT25" s="34"/>
      <c r="AU25" s="34"/>
      <c r="AV25" s="34"/>
    </row>
    <row r="26" spans="2:48" ht="50.25" customHeight="1" x14ac:dyDescent="0.55000000000000004">
      <c r="B26" s="45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3581.45</v>
      </c>
      <c r="H41" s="42">
        <f t="shared" si="3"/>
        <v>164.535</v>
      </c>
      <c r="I41" s="42">
        <f t="shared" si="3"/>
        <v>14572.509999999998</v>
      </c>
      <c r="J41" s="42">
        <f t="shared" si="3"/>
        <v>992.77</v>
      </c>
      <c r="K41" s="42">
        <f t="shared" si="3"/>
        <v>881.67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1575.885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2327.98</v>
      </c>
      <c r="AN41" s="42">
        <f t="shared" si="3"/>
        <v>309.78500000000003</v>
      </c>
      <c r="AO41" s="42">
        <f>SUM(AO12,AO18,AO24:AO37)</f>
        <v>22939.494999999995</v>
      </c>
      <c r="AP41" s="42">
        <f>SUM(AP12,AP18,AP24:AP37)</f>
        <v>1467.0900000000001</v>
      </c>
      <c r="AQ41" s="42">
        <f t="shared" si="2"/>
        <v>24406.584999999995</v>
      </c>
    </row>
    <row r="42" spans="2:43" ht="50.25" customHeight="1" x14ac:dyDescent="0.55000000000000004">
      <c r="B42" s="29" t="s">
        <v>60</v>
      </c>
      <c r="C42" s="48"/>
      <c r="D42" s="48"/>
      <c r="E42" s="48"/>
      <c r="F42" s="36"/>
      <c r="G42" s="36">
        <v>18.8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65</v>
      </c>
      <c r="C46" s="3"/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2021-07-01T17:14:12Z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