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<sst xmlns="http://schemas.openxmlformats.org/spreadsheetml/2006/main" count="384" uniqueCount="69">
  <si>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</si>
  <si>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</si>
  <si>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</si>
  <si>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</si>
  <si>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</si>
  <si>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</si>
  <si>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</si>
  <si>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</si>
  <si>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</si>
  <si>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</si>
  <si>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</si>
  <si>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</si>
  <si>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</si>
  <si>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</si>
  <si>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</si>
  <si>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</si>
  <si>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</si>
  <si>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</si>
  <si>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</si>
  <si>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</si>
  <si>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</si>
  <si>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</si>
  <si>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</si>
  <si>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</si>
  <si>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</si>
  <si>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</si>
  <si>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</si>
  <si>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</si>
  <si>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</si>
  <si>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</si>
  <si>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</si>
  <si>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</si>
  <si>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</si>
  <si>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</si>
  <si>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</si>
  <si>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</si>
  <si>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</si>
  <si>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</si>
  <si>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</si>
  <si>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</si>
  <si>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</si>
  <si>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</si>
  <si>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</si>
  <si>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</si>
  <si>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</si>
  <si>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</si>
  <si>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</si>
  <si>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</si>
  <si>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</si>
  <si>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</si>
  <si>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</si>
  <si>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</si>
  <si>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</si>
  <si>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</si>
  <si>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</si>
  <si>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</si>
  <si>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</si>
  <si>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</si>
  <si>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</si>
  <si>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</si>
  <si>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</si>
  <si>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</si>
  <si>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</si>
  <si>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</si>
  <si>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</si>
  <si>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</si>
  <si>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S/M</t>
  </si>
  <si>
    <t xml:space="preserve">        Fecha  :26/05/2020</t>
  </si>
  <si>
    <t>Callao, 27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</si>
</sst>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25" fillId="0" borderId="0"/>
    <xf numFmtId="0" fontId="26" fillId="0" borderId="0"/>
    <xf numFmtId="167" fontId="26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20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22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/>
    <xf numFmtId="0" fontId="16" fillId="0" borderId="0" xfId="0" applyFont="1"/>
    <xf numFmtId="0" fontId="14" fillId="0" borderId="4" xfId="0" applyFont="1" applyBorder="1"/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5" fontId="3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4" fillId="3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4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AE1" zoomScale="23" zoomScaleNormal="23" workbookViewId="0">
      <selection activeCell="K14" sqref="K14:K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12</v>
      </c>
      <c r="J10" s="73"/>
      <c r="K10" s="74" t="s">
        <v>13</v>
      </c>
      <c r="L10" s="74"/>
      <c r="M10" s="74" t="s">
        <v>14</v>
      </c>
      <c r="N10" s="74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3" t="s">
        <v>20</v>
      </c>
      <c r="Z10" s="73"/>
      <c r="AA10" s="73" t="s">
        <v>21</v>
      </c>
      <c r="AB10" s="73"/>
      <c r="AC10" s="73" t="s">
        <v>22</v>
      </c>
      <c r="AD10" s="73"/>
      <c r="AE10" s="74" t="s">
        <v>23</v>
      </c>
      <c r="AF10" s="74"/>
      <c r="AG10" s="74" t="s">
        <v>24</v>
      </c>
      <c r="AH10" s="74"/>
      <c r="AI10" s="74" t="s">
        <v>25</v>
      </c>
      <c r="AJ10" s="74"/>
      <c r="AK10" s="74" t="s">
        <v>26</v>
      </c>
      <c r="AL10" s="74"/>
      <c r="AM10" s="74" t="s">
        <v>27</v>
      </c>
      <c r="AN10" s="74"/>
      <c r="AO10" s="75" t="s">
        <v>28</v>
      </c>
      <c r="AP10" s="75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13674.555</v>
      </c>
      <c r="H12" s="34">
        <v>305.185</v>
      </c>
      <c r="I12" s="34">
        <v>13004.2</v>
      </c>
      <c r="J12" s="34">
        <v>2755</v>
      </c>
      <c r="K12" s="34">
        <v>330.12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2700</v>
      </c>
      <c r="R12" s="34">
        <v>0</v>
      </c>
      <c r="S12" s="34">
        <v>1400</v>
      </c>
      <c r="T12" s="34">
        <v>0</v>
      </c>
      <c r="U12" s="34">
        <v>1470</v>
      </c>
      <c r="V12" s="34">
        <v>725</v>
      </c>
      <c r="W12" s="34">
        <v>1280</v>
      </c>
      <c r="X12" s="34">
        <v>0</v>
      </c>
      <c r="Y12" s="34">
        <v>2446.75</v>
      </c>
      <c r="Z12" s="34">
        <v>191.56</v>
      </c>
      <c r="AA12" s="34">
        <v>2510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38815.625</v>
      </c>
      <c r="AP12" s="34">
        <f>SUMIF($C$11:$AN$11,"I.Mad",C12:AN12)</f>
        <v>3976.7449999999999</v>
      </c>
      <c r="AQ12" s="34">
        <f>SUM(AO12:AP12)</f>
        <v>42792.37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45</v>
      </c>
      <c r="H13" s="34">
        <v>3</v>
      </c>
      <c r="I13" s="34">
        <v>39</v>
      </c>
      <c r="J13" s="34">
        <v>34</v>
      </c>
      <c r="K13" s="34">
        <v>1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>
        <v>14</v>
      </c>
      <c r="R13" s="34" t="s">
        <v>34</v>
      </c>
      <c r="S13" s="34">
        <v>4</v>
      </c>
      <c r="T13" s="34" t="s">
        <v>34</v>
      </c>
      <c r="U13" s="34">
        <v>8</v>
      </c>
      <c r="V13" s="34">
        <v>8</v>
      </c>
      <c r="W13" s="34">
        <v>5</v>
      </c>
      <c r="X13" s="34" t="s">
        <v>34</v>
      </c>
      <c r="Y13" s="34">
        <v>17</v>
      </c>
      <c r="Z13" s="34">
        <v>2</v>
      </c>
      <c r="AA13" s="34">
        <v>11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144</v>
      </c>
      <c r="AP13" s="34">
        <f>SUMIF($C$11:$AN$11,"I.Mad",C13:AN13)</f>
        <v>47</v>
      </c>
      <c r="AQ13" s="34">
        <f>SUM(AO13:AP13)</f>
        <v>191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4</v>
      </c>
      <c r="H14" s="34" t="s">
        <v>66</v>
      </c>
      <c r="I14" s="34">
        <v>3</v>
      </c>
      <c r="J14" s="34">
        <v>7</v>
      </c>
      <c r="K14" s="34" t="s">
        <v>66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>
        <v>5</v>
      </c>
      <c r="R14" s="34" t="s">
        <v>34</v>
      </c>
      <c r="S14" s="34">
        <v>0</v>
      </c>
      <c r="T14" s="34" t="s">
        <v>34</v>
      </c>
      <c r="U14" s="34">
        <v>3</v>
      </c>
      <c r="V14" s="34">
        <v>3</v>
      </c>
      <c r="W14" s="34">
        <v>2</v>
      </c>
      <c r="X14" s="34" t="s">
        <v>34</v>
      </c>
      <c r="Y14" s="34" t="s">
        <v>66</v>
      </c>
      <c r="Z14" s="34" t="s">
        <v>66</v>
      </c>
      <c r="AA14" s="34" t="s">
        <v>66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17</v>
      </c>
      <c r="AP14" s="34">
        <f>SUMIF($C$11:$AN$11,"I.Mad",C14:AN14)</f>
        <v>10</v>
      </c>
      <c r="AQ14" s="34">
        <f>SUM(AO14:AP14)</f>
        <v>27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0.94992345338426598</v>
      </c>
      <c r="H15" s="34" t="s">
        <v>34</v>
      </c>
      <c r="I15" s="34">
        <v>0.34601383628695737</v>
      </c>
      <c r="J15" s="34">
        <v>8.1936648032021377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>
        <v>9.5008813872418276</v>
      </c>
      <c r="R15" s="34" t="s">
        <v>34</v>
      </c>
      <c r="S15" s="34" t="s">
        <v>34</v>
      </c>
      <c r="T15" s="34" t="s">
        <v>34</v>
      </c>
      <c r="U15" s="34">
        <v>75.904611102730016</v>
      </c>
      <c r="V15" s="34">
        <v>74.296368335308088</v>
      </c>
      <c r="W15" s="34">
        <v>15.641192832763359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>
        <v>13</v>
      </c>
      <c r="H16" s="40" t="s">
        <v>34</v>
      </c>
      <c r="I16" s="40">
        <v>13</v>
      </c>
      <c r="J16" s="40">
        <v>12.5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>
        <v>13</v>
      </c>
      <c r="R16" s="40" t="s">
        <v>34</v>
      </c>
      <c r="S16" s="40" t="s">
        <v>34</v>
      </c>
      <c r="T16" s="40" t="s">
        <v>34</v>
      </c>
      <c r="U16" s="40">
        <v>10.5</v>
      </c>
      <c r="V16" s="40">
        <v>10.5</v>
      </c>
      <c r="W16" s="40">
        <v>13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 t="s">
        <v>34</v>
      </c>
      <c r="V17" s="40" t="s">
        <v>34</v>
      </c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34</v>
      </c>
      <c r="AO17" s="43"/>
      <c r="AP17" s="43"/>
      <c r="AQ17" s="45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6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8"/>
      <c r="G23" s="48"/>
      <c r="H23" s="48"/>
      <c r="I23" s="8"/>
      <c r="J23" s="4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3"/>
      <c r="AN23" s="43"/>
      <c r="AO23" s="43"/>
      <c r="AP23" s="43"/>
      <c r="AQ23" s="45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6"/>
      <c r="K24" s="50"/>
      <c r="L24" s="46"/>
      <c r="M24" s="46"/>
      <c r="N24" s="46"/>
      <c r="O24" s="46"/>
      <c r="P24" s="46"/>
      <c r="Q24" s="46"/>
      <c r="R24" s="50"/>
      <c r="S24" s="50"/>
      <c r="T24" s="50"/>
      <c r="U24" s="50"/>
      <c r="V24" s="50"/>
      <c r="W24" s="50"/>
      <c r="X24" s="50"/>
      <c r="Y24" s="46"/>
      <c r="Z24" s="46"/>
      <c r="AA24" s="50"/>
      <c r="AB24" s="46"/>
      <c r="AC24" s="46"/>
      <c r="AD24" s="46"/>
      <c r="AE24" s="46"/>
      <c r="AF24" s="50"/>
      <c r="AG24" s="46"/>
      <c r="AH24" s="46"/>
      <c r="AI24" s="50"/>
      <c r="AJ24" s="46"/>
      <c r="AK24" s="50"/>
      <c r="AL24" s="46"/>
      <c r="AM24" s="50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1" t="s">
        <v>43</v>
      </c>
      <c r="C25" s="46"/>
      <c r="D25" s="50"/>
      <c r="E25" s="46"/>
      <c r="F25" s="52"/>
      <c r="G25" s="46"/>
      <c r="H25" s="46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</v>
      </c>
      <c r="AP25" s="34">
        <f t="shared" si="1"/>
        <v>0</v>
      </c>
      <c r="AQ25" s="46">
        <f t="shared" si="2"/>
        <v>0</v>
      </c>
      <c r="AT25" s="38"/>
      <c r="AU25" s="38"/>
      <c r="AV25" s="38"/>
    </row>
    <row r="26" spans="2:48" ht="50.25" customHeight="1" x14ac:dyDescent="0.55000000000000004">
      <c r="B26" s="51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51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51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50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51" t="s">
        <v>47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50</v>
      </c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52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55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51" t="s">
        <v>58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0</v>
      </c>
      <c r="G41" s="46">
        <f t="shared" si="3"/>
        <v>13674.555</v>
      </c>
      <c r="H41" s="46">
        <f t="shared" si="3"/>
        <v>305.185</v>
      </c>
      <c r="I41" s="46">
        <f t="shared" si="3"/>
        <v>13004.2</v>
      </c>
      <c r="J41" s="46">
        <f t="shared" si="3"/>
        <v>2755</v>
      </c>
      <c r="K41" s="46">
        <f t="shared" si="3"/>
        <v>330.12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2700</v>
      </c>
      <c r="R41" s="46">
        <f t="shared" si="3"/>
        <v>0</v>
      </c>
      <c r="S41" s="46">
        <f t="shared" si="3"/>
        <v>1400</v>
      </c>
      <c r="T41" s="46">
        <f t="shared" si="3"/>
        <v>0</v>
      </c>
      <c r="U41" s="46">
        <f t="shared" si="3"/>
        <v>1470</v>
      </c>
      <c r="V41" s="46">
        <f t="shared" si="3"/>
        <v>725</v>
      </c>
      <c r="W41" s="46">
        <f t="shared" si="3"/>
        <v>1280</v>
      </c>
      <c r="X41" s="46">
        <f t="shared" si="3"/>
        <v>0</v>
      </c>
      <c r="Y41" s="46">
        <f t="shared" si="3"/>
        <v>2446.75</v>
      </c>
      <c r="Z41" s="46">
        <f t="shared" si="3"/>
        <v>191.56</v>
      </c>
      <c r="AA41" s="46">
        <f t="shared" si="3"/>
        <v>2510</v>
      </c>
      <c r="AB41" s="46">
        <f t="shared" si="3"/>
        <v>0</v>
      </c>
      <c r="AC41" s="46">
        <f t="shared" si="3"/>
        <v>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38815.625</v>
      </c>
      <c r="AP41" s="46">
        <f>SUM(AP12,AP18,AP24:AP37)</f>
        <v>3976.7449999999999</v>
      </c>
      <c r="AQ41" s="46">
        <f t="shared" si="2"/>
        <v>42792.37</v>
      </c>
    </row>
    <row r="42" spans="2:43" ht="50.25" customHeight="1" x14ac:dyDescent="0.55000000000000004">
      <c r="B42" s="33" t="s">
        <v>59</v>
      </c>
      <c r="C42" s="53"/>
      <c r="D42" s="53"/>
      <c r="E42" s="53"/>
      <c r="F42" s="40"/>
      <c r="G42" s="40"/>
      <c r="H42" s="40"/>
      <c r="I42" s="54"/>
      <c r="J42" s="40"/>
      <c r="K42" s="54"/>
      <c r="L42" s="40"/>
      <c r="M42" s="40"/>
      <c r="N42" s="40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40"/>
      <c r="AO42" s="56"/>
      <c r="AP42" s="56"/>
      <c r="AQ42" s="57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8"/>
      <c r="K44" s="19"/>
      <c r="L44" s="19"/>
      <c r="M44" s="59"/>
      <c r="N44" s="60"/>
      <c r="O44" s="60"/>
      <c r="P44" s="19"/>
      <c r="R44" s="19"/>
      <c r="S44" s="61"/>
      <c r="T44" s="19"/>
      <c r="U44" s="6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2"/>
      <c r="G45" s="4"/>
      <c r="H45" s="19"/>
      <c r="I45" s="60"/>
      <c r="J45" s="60"/>
      <c r="K45" s="60"/>
      <c r="L45" s="60"/>
      <c r="M45" s="63"/>
      <c r="N45" s="63"/>
      <c r="O45" s="60"/>
      <c r="P45" s="19"/>
      <c r="R45" s="19"/>
      <c r="S45" s="61"/>
      <c r="T45" s="19"/>
      <c r="U45" s="61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4" t="s">
        <v>64</v>
      </c>
      <c r="C46" s="3"/>
      <c r="I46" s="60"/>
      <c r="J46" s="60"/>
      <c r="K46" s="60"/>
      <c r="L46" s="60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2020-05-27T15:29:06Z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