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<sst xmlns="http://schemas.openxmlformats.org/spreadsheetml/2006/main" count="373" uniqueCount="69">
  <si>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</si>
  <si>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</si>
  <si>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</si>
  <si>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</si>
  <si>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</si>
  <si>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</si>
  <si>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</si>
  <si>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</si>
  <si>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</si>
  <si>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</si>
  <si>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</si>
  <si>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</si>
  <si>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</si>
  <si>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</si>
  <si>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</si>
  <si>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</si>
  <si>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</si>
  <si>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</si>
  <si>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</si>
  <si>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</si>
  <si>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</si>
  <si>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</si>
  <si>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</si>
  <si>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</si>
  <si>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</si>
  <si>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</si>
  <si>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</si>
  <si>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</si>
  <si>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</si>
  <si>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</si>
  <si>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</si>
  <si>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</si>
  <si>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</si>
  <si>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</si>
  <si>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</si>
  <si>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</si>
  <si>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</si>
  <si>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</si>
  <si>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</si>
  <si>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</si>
  <si>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</si>
  <si>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</si>
  <si>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</si>
  <si>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</si>
  <si>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</si>
  <si>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</si>
  <si>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</si>
  <si>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</si>
  <si>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</si>
  <si>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</si>
  <si>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</si>
  <si>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</si>
  <si>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</si>
  <si>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</si>
  <si>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</si>
  <si>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</si>
  <si>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</si>
  <si>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</si>
  <si>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</si>
  <si>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</si>
  <si>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</si>
  <si>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</si>
  <si>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</si>
  <si>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</si>
  <si>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R.M.N°249-2020-PRODUCE, R.M.N° 383-2020-PRODUCE</t>
  </si>
  <si>
    <t xml:space="preserve">           Atención: Sr. José Luis Chicoma  Lúcar</t>
  </si>
  <si>
    <t>SM</t>
  </si>
  <si>
    <t xml:space="preserve">        Fecha  : 01/12/2020</t>
  </si>
  <si>
    <t>Callao,02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</si>
</sst>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BA24" sqref="BA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0.5703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3" t="s">
        <v>28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1206</v>
      </c>
      <c r="G12" s="23">
        <v>6011.12</v>
      </c>
      <c r="H12" s="23">
        <v>7056.1900000000005</v>
      </c>
      <c r="I12" s="23">
        <v>8545.82</v>
      </c>
      <c r="J12" s="23">
        <v>6122.47</v>
      </c>
      <c r="K12" s="23">
        <v>780.78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475</v>
      </c>
      <c r="R12" s="23">
        <v>0</v>
      </c>
      <c r="S12" s="23">
        <v>0</v>
      </c>
      <c r="T12" s="23">
        <v>0</v>
      </c>
      <c r="U12" s="23">
        <v>0</v>
      </c>
      <c r="V12" s="23">
        <v>775</v>
      </c>
      <c r="W12" s="23">
        <v>440</v>
      </c>
      <c r="X12" s="23">
        <v>0</v>
      </c>
      <c r="Y12" s="23">
        <v>87.41</v>
      </c>
      <c r="Z12" s="23">
        <v>0</v>
      </c>
      <c r="AA12" s="23">
        <v>761.81532569969613</v>
      </c>
      <c r="AB12" s="23">
        <v>0</v>
      </c>
      <c r="AC12" s="23">
        <v>1689.8119999999999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18010.977325699692</v>
      </c>
      <c r="AP12" s="23">
        <f>SUMIF($C$11:$AN$11,"I.Mad",C12:AN12)</f>
        <v>15940.44</v>
      </c>
      <c r="AQ12" s="23">
        <f>SUM(AO12:AP12)</f>
        <v>33951.417325699695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43</v>
      </c>
      <c r="G13" s="23">
        <v>41</v>
      </c>
      <c r="H13" s="23">
        <v>128</v>
      </c>
      <c r="I13" s="23">
        <v>98</v>
      </c>
      <c r="J13" s="23">
        <v>137</v>
      </c>
      <c r="K13" s="23">
        <v>10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6</v>
      </c>
      <c r="R13" s="23" t="s">
        <v>31</v>
      </c>
      <c r="S13" s="23" t="s">
        <v>31</v>
      </c>
      <c r="T13" s="23" t="s">
        <v>31</v>
      </c>
      <c r="U13" s="23" t="s">
        <v>31</v>
      </c>
      <c r="V13" s="23">
        <v>14</v>
      </c>
      <c r="W13" s="23">
        <v>3</v>
      </c>
      <c r="X13" s="23" t="s">
        <v>31</v>
      </c>
      <c r="Y13" s="23">
        <v>3</v>
      </c>
      <c r="Z13" s="23" t="s">
        <v>31</v>
      </c>
      <c r="AA13" s="23">
        <v>9</v>
      </c>
      <c r="AB13" s="23" t="s">
        <v>31</v>
      </c>
      <c r="AC13" s="23">
        <v>20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180</v>
      </c>
      <c r="AP13" s="23">
        <f>SUMIF($C$11:$AN$11,"I.Mad",C13:AN13)</f>
        <v>332</v>
      </c>
      <c r="AQ13" s="23">
        <f>SUM(AO13:AP13)</f>
        <v>512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>
        <v>4</v>
      </c>
      <c r="G14" s="23">
        <v>4</v>
      </c>
      <c r="H14" s="23">
        <v>11</v>
      </c>
      <c r="I14" s="23">
        <v>18</v>
      </c>
      <c r="J14" s="23">
        <v>30</v>
      </c>
      <c r="K14" s="23" t="s">
        <v>66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4</v>
      </c>
      <c r="R14" s="23" t="s">
        <v>31</v>
      </c>
      <c r="S14" s="23" t="s">
        <v>31</v>
      </c>
      <c r="T14" s="23" t="s">
        <v>31</v>
      </c>
      <c r="U14" s="23" t="s">
        <v>31</v>
      </c>
      <c r="V14" s="23">
        <v>8</v>
      </c>
      <c r="W14" s="23">
        <v>2</v>
      </c>
      <c r="X14" s="23" t="s">
        <v>31</v>
      </c>
      <c r="Y14" s="23">
        <v>2</v>
      </c>
      <c r="Z14" s="23" t="s">
        <v>31</v>
      </c>
      <c r="AA14" s="23">
        <v>3</v>
      </c>
      <c r="AB14" s="23" t="s">
        <v>31</v>
      </c>
      <c r="AC14" s="23">
        <v>9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42</v>
      </c>
      <c r="AP14" s="23">
        <f>SUMIF($C$11:$AN$11,"I.Mad",C14:AN14)</f>
        <v>53</v>
      </c>
      <c r="AQ14" s="23">
        <f>SUM(AO14:AP14)</f>
        <v>95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>
        <v>0</v>
      </c>
      <c r="G15" s="23">
        <v>0</v>
      </c>
      <c r="H15" s="23">
        <v>4.5710589796013543E-2</v>
      </c>
      <c r="I15" s="23">
        <v>1.6701835753478078</v>
      </c>
      <c r="J15" s="23">
        <v>0.48768124654250861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1.0366556323404543</v>
      </c>
      <c r="R15" s="23" t="s">
        <v>31</v>
      </c>
      <c r="S15" s="23" t="s">
        <v>31</v>
      </c>
      <c r="T15" s="23" t="s">
        <v>31</v>
      </c>
      <c r="U15" s="23" t="s">
        <v>31</v>
      </c>
      <c r="V15" s="23">
        <v>1.7973735099141925E-2</v>
      </c>
      <c r="W15" s="23">
        <v>0</v>
      </c>
      <c r="X15" s="23" t="s">
        <v>31</v>
      </c>
      <c r="Y15" s="23">
        <v>0.49</v>
      </c>
      <c r="Z15" s="23" t="s">
        <v>31</v>
      </c>
      <c r="AA15" s="23">
        <v>8.4586404044036758</v>
      </c>
      <c r="AB15" s="23" t="s">
        <v>31</v>
      </c>
      <c r="AC15" s="23">
        <v>11.000766275736369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>
        <v>14</v>
      </c>
      <c r="G16" s="29">
        <v>14.5</v>
      </c>
      <c r="H16" s="29">
        <v>14.5</v>
      </c>
      <c r="I16" s="29">
        <v>14.5</v>
      </c>
      <c r="J16" s="29">
        <v>14.5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13.5</v>
      </c>
      <c r="R16" s="29" t="s">
        <v>31</v>
      </c>
      <c r="S16" s="29" t="s">
        <v>31</v>
      </c>
      <c r="T16" s="29" t="s">
        <v>31</v>
      </c>
      <c r="U16" s="29" t="s">
        <v>31</v>
      </c>
      <c r="V16" s="29">
        <v>14</v>
      </c>
      <c r="W16" s="29">
        <v>14</v>
      </c>
      <c r="X16" s="29" t="s">
        <v>31</v>
      </c>
      <c r="Y16" s="29">
        <v>14.5</v>
      </c>
      <c r="Z16" s="29" t="s">
        <v>31</v>
      </c>
      <c r="AA16" s="29">
        <v>12</v>
      </c>
      <c r="AB16" s="29" t="s">
        <v>31</v>
      </c>
      <c r="AC16" s="29">
        <v>12.5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23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23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23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29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7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1206</v>
      </c>
      <c r="G41" s="35">
        <f t="shared" si="3"/>
        <v>6011.12</v>
      </c>
      <c r="H41" s="35">
        <f t="shared" si="3"/>
        <v>7056.1900000000005</v>
      </c>
      <c r="I41" s="35">
        <f t="shared" si="3"/>
        <v>8545.82</v>
      </c>
      <c r="J41" s="35">
        <f t="shared" si="3"/>
        <v>6122.47</v>
      </c>
      <c r="K41" s="35">
        <f t="shared" si="3"/>
        <v>780.78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475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775</v>
      </c>
      <c r="W41" s="35">
        <f t="shared" si="3"/>
        <v>440</v>
      </c>
      <c r="X41" s="35">
        <f t="shared" si="3"/>
        <v>0</v>
      </c>
      <c r="Y41" s="35">
        <f t="shared" si="3"/>
        <v>87.41</v>
      </c>
      <c r="Z41" s="35">
        <f t="shared" si="3"/>
        <v>0</v>
      </c>
      <c r="AA41" s="35">
        <f t="shared" si="3"/>
        <v>761.81532569969613</v>
      </c>
      <c r="AB41" s="35">
        <f t="shared" si="3"/>
        <v>0</v>
      </c>
      <c r="AC41" s="35">
        <f t="shared" si="3"/>
        <v>1689.8119999999999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18010.977325699692</v>
      </c>
      <c r="AP41" s="35">
        <f>SUM(AP12,AP18,AP24:AP37)</f>
        <v>15940.44</v>
      </c>
      <c r="AQ41" s="35">
        <f t="shared" si="2"/>
        <v>33951.417325699695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16.100000000000001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2020-12-02T17:59:32Z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