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Q39" i="1" s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Q31" i="1" l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<sst xmlns="http://schemas.openxmlformats.org/spreadsheetml/2006/main" count="363" uniqueCount="69">
  <si>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</si>
  <si>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</si>
  <si>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</si>
  <si>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</si>
  <si>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</si>
  <si>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</si>
  <si>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</si>
  <si>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</si>
  <si>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</si>
  <si>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</si>
  <si>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</si>
  <si>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</si>
  <si>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</si>
  <si>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</si>
  <si>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</si>
  <si>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</si>
  <si>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</si>
  <si>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</si>
  <si>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</si>
  <si>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</si>
  <si>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</si>
  <si>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</si>
  <si>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</si>
  <si>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</si>
  <si>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</si>
  <si>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</si>
  <si>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</si>
  <si>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</si>
  <si>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</si>
  <si>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</si>
  <si>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</si>
  <si>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</si>
  <si>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</si>
  <si>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</si>
  <si>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</si>
  <si>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</si>
  <si>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</si>
  <si>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</si>
  <si>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</si>
  <si>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</si>
  <si>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</si>
  <si>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</si>
  <si>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</si>
  <si>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</si>
  <si>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</si>
  <si>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</si>
  <si>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</si>
  <si>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</si>
  <si>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</si>
  <si>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</si>
  <si>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</si>
  <si>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</si>
  <si>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</si>
  <si>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</si>
  <si>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</si>
  <si>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</si>
  <si>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</si>
  <si>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</si>
  <si>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</si>
  <si>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</si>
  <si>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</si>
  <si>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</si>
  <si>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</si>
  <si>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</si>
  <si>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</si>
  <si>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</si>
  <si>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</si>
  <si>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:04/06/2020</t>
  </si>
  <si>
    <t>Callao, 05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</si>
</sst>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88">
    <xf numFmtId="0" fontId="0" fillId="0" borderId="0"/>
    <xf numFmtId="0" fontId="8" fillId="0" borderId="0"/>
    <xf numFmtId="0" fontId="27" fillId="0" borderId="0"/>
    <xf numFmtId="0" fontId="28" fillId="0" borderId="0"/>
    <xf numFmtId="167" fontId="28" fillId="0" borderId="0" applyFont="0" applyFill="0" applyBorder="0" applyAlignment="0" applyProtection="0"/>
    <xf numFmtId="0" fontId="5" fillId="0" borderId="0"/>
    <xf numFmtId="0" fontId="4" fillId="0" borderId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14" applyNumberFormat="0" applyAlignment="0" applyProtection="0"/>
    <xf numFmtId="0" fontId="37" fillId="8" borderId="15" applyNumberFormat="0" applyAlignment="0" applyProtection="0"/>
    <xf numFmtId="0" fontId="38" fillId="8" borderId="14" applyNumberFormat="0" applyAlignment="0" applyProtection="0"/>
    <xf numFmtId="0" fontId="39" fillId="0" borderId="16" applyNumberFormat="0" applyFill="0" applyAlignment="0" applyProtection="0"/>
    <xf numFmtId="0" fontId="40" fillId="9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3" fillId="34" borderId="0" applyNumberFormat="0" applyBorder="0" applyAlignment="0" applyProtection="0"/>
    <xf numFmtId="0" fontId="3" fillId="0" borderId="0"/>
    <xf numFmtId="0" fontId="45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 applyFont="0" applyBorder="0" applyAlignment="0"/>
    <xf numFmtId="0" fontId="27" fillId="0" borderId="0"/>
    <xf numFmtId="0" fontId="3" fillId="0" borderId="0"/>
    <xf numFmtId="0" fontId="27" fillId="0" borderId="0"/>
    <xf numFmtId="0" fontId="3" fillId="10" borderId="18" applyNumberFormat="0" applyFont="0" applyAlignment="0" applyProtection="0"/>
    <xf numFmtId="0" fontId="29" fillId="0" borderId="0" applyNumberFormat="0" applyFill="0" applyBorder="0" applyAlignment="0" applyProtection="0"/>
    <xf numFmtId="0" fontId="27" fillId="0" borderId="0"/>
    <xf numFmtId="0" fontId="3" fillId="10" borderId="18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2" fillId="10" borderId="18" applyNumberFormat="0" applyFont="0" applyAlignment="0" applyProtection="0"/>
    <xf numFmtId="0" fontId="1" fillId="0" borderId="0"/>
  </cellStyleXfs>
  <cellXfs count="76">
    <xf numFmtId="0" fontId="0" fillId="0" borderId="0" xfId="0"/>
    <xf numFmtId="0" fontId="6" fillId="0" borderId="0" xfId="0" applyFont="1"/>
    <xf numFmtId="0" fontId="7" fillId="0" borderId="0" xfId="1" applyFont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22" fontId="15" fillId="0" borderId="0" xfId="0" applyNumberFormat="1" applyFont="1"/>
    <xf numFmtId="0" fontId="18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" fillId="0" borderId="4" xfId="0" applyFont="1" applyBorder="1"/>
    <xf numFmtId="1" fontId="19" fillId="0" borderId="0" xfId="0" applyNumberFormat="1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6" fillId="0" borderId="0" xfId="0" applyFont="1" applyBorder="1"/>
    <xf numFmtId="0" fontId="17" fillId="0" borderId="2" xfId="0" applyFont="1" applyBorder="1" applyAlignment="1">
      <alignment horizontal="left"/>
    </xf>
    <xf numFmtId="165" fontId="6" fillId="0" borderId="0" xfId="0" applyNumberFormat="1" applyFont="1"/>
    <xf numFmtId="0" fontId="20" fillId="2" borderId="2" xfId="0" applyFont="1" applyFill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0" fontId="17" fillId="3" borderId="9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166" fontId="19" fillId="0" borderId="4" xfId="0" applyNumberFormat="1" applyFont="1" applyBorder="1" applyAlignment="1">
      <alignment horizontal="center"/>
    </xf>
    <xf numFmtId="0" fontId="17" fillId="0" borderId="2" xfId="0" applyFont="1" applyBorder="1"/>
    <xf numFmtId="2" fontId="19" fillId="0" borderId="4" xfId="0" applyNumberFormat="1" applyFont="1" applyBorder="1" applyAlignment="1">
      <alignment horizontal="center"/>
    </xf>
    <xf numFmtId="166" fontId="14" fillId="3" borderId="4" xfId="0" applyNumberFormat="1" applyFont="1" applyFill="1" applyBorder="1" applyAlignment="1">
      <alignment horizontal="center" wrapText="1"/>
    </xf>
    <xf numFmtId="166" fontId="19" fillId="3" borderId="4" xfId="0" applyNumberFormat="1" applyFont="1" applyFill="1" applyBorder="1" applyAlignment="1">
      <alignment horizontal="center" wrapText="1"/>
    </xf>
    <xf numFmtId="166" fontId="22" fillId="0" borderId="2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1" fontId="10" fillId="0" borderId="0" xfId="0" applyNumberFormat="1" applyFont="1" applyBorder="1" applyAlignment="1">
      <alignment horizontal="center"/>
    </xf>
    <xf numFmtId="0" fontId="17" fillId="0" borderId="0" xfId="0" applyFont="1"/>
    <xf numFmtId="1" fontId="24" fillId="0" borderId="0" xfId="0" applyNumberFormat="1" applyFont="1" applyBorder="1" applyProtection="1">
      <protection locked="0"/>
    </xf>
    <xf numFmtId="0" fontId="25" fillId="0" borderId="0" xfId="0" applyFont="1" applyAlignment="1">
      <alignment horizontal="left"/>
    </xf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/>
    <xf numFmtId="0" fontId="22" fillId="0" borderId="0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0" fontId="13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</cellXfs>
  <cellStyles count="88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zoomScale="23" zoomScaleNormal="23" workbookViewId="0">
      <selection activeCell="B5" sqref="B5:AQ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6.855468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3" t="s">
        <v>9</v>
      </c>
      <c r="D10" s="73"/>
      <c r="E10" s="73" t="s">
        <v>10</v>
      </c>
      <c r="F10" s="73"/>
      <c r="G10" s="73" t="s">
        <v>11</v>
      </c>
      <c r="H10" s="73"/>
      <c r="I10" s="73" t="s">
        <v>66</v>
      </c>
      <c r="J10" s="73"/>
      <c r="K10" s="74" t="s">
        <v>12</v>
      </c>
      <c r="L10" s="74"/>
      <c r="M10" s="74" t="s">
        <v>13</v>
      </c>
      <c r="N10" s="74"/>
      <c r="O10" s="73" t="s">
        <v>14</v>
      </c>
      <c r="P10" s="73"/>
      <c r="Q10" s="73" t="s">
        <v>15</v>
      </c>
      <c r="R10" s="73"/>
      <c r="S10" s="73" t="s">
        <v>16</v>
      </c>
      <c r="T10" s="73"/>
      <c r="U10" s="73" t="s">
        <v>17</v>
      </c>
      <c r="V10" s="73"/>
      <c r="W10" s="73" t="s">
        <v>18</v>
      </c>
      <c r="X10" s="73"/>
      <c r="Y10" s="73" t="s">
        <v>65</v>
      </c>
      <c r="Z10" s="73"/>
      <c r="AA10" s="73" t="s">
        <v>19</v>
      </c>
      <c r="AB10" s="73"/>
      <c r="AC10" s="73" t="s">
        <v>20</v>
      </c>
      <c r="AD10" s="73"/>
      <c r="AE10" s="74" t="s">
        <v>21</v>
      </c>
      <c r="AF10" s="74"/>
      <c r="AG10" s="74" t="s">
        <v>22</v>
      </c>
      <c r="AH10" s="74"/>
      <c r="AI10" s="74" t="s">
        <v>23</v>
      </c>
      <c r="AJ10" s="74"/>
      <c r="AK10" s="74" t="s">
        <v>24</v>
      </c>
      <c r="AL10" s="74"/>
      <c r="AM10" s="74" t="s">
        <v>25</v>
      </c>
      <c r="AN10" s="74"/>
      <c r="AO10" s="75" t="s">
        <v>26</v>
      </c>
      <c r="AP10" s="75"/>
      <c r="AQ10" s="58" t="s">
        <v>27</v>
      </c>
      <c r="AT10" s="60"/>
    </row>
    <row r="11" spans="2:48" s="3" customFormat="1" ht="36" customHeight="1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677.59</v>
      </c>
      <c r="F12" s="23">
        <v>98.29</v>
      </c>
      <c r="G12" s="23">
        <v>10859.869999999999</v>
      </c>
      <c r="H12" s="23">
        <v>2034.115</v>
      </c>
      <c r="I12" s="23">
        <v>11765.28</v>
      </c>
      <c r="J12" s="23">
        <v>5064.24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1700</v>
      </c>
      <c r="R12" s="23">
        <v>0</v>
      </c>
      <c r="S12" s="23">
        <v>2110</v>
      </c>
      <c r="T12" s="23">
        <v>0</v>
      </c>
      <c r="U12" s="23">
        <v>575</v>
      </c>
      <c r="V12" s="23">
        <v>850</v>
      </c>
      <c r="W12" s="23">
        <v>0</v>
      </c>
      <c r="X12" s="23">
        <v>0</v>
      </c>
      <c r="Y12" s="23">
        <v>3828.9949999999999</v>
      </c>
      <c r="Z12" s="23">
        <v>580.57000000000005</v>
      </c>
      <c r="AA12" s="23">
        <v>1610</v>
      </c>
      <c r="AB12" s="23">
        <v>0</v>
      </c>
      <c r="AC12" s="23">
        <v>518.87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33645.605000000003</v>
      </c>
      <c r="AP12" s="23">
        <f>SUMIF($C$11:$AN$11,"I.Mad",C12:AN12)</f>
        <v>8627.2150000000001</v>
      </c>
      <c r="AQ12" s="23">
        <f>SUM(AO12:AP12)</f>
        <v>42272.820000000007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>
        <v>3</v>
      </c>
      <c r="F13" s="23">
        <v>1</v>
      </c>
      <c r="G13" s="23">
        <v>55</v>
      </c>
      <c r="H13" s="23">
        <v>26</v>
      </c>
      <c r="I13" s="23">
        <v>50</v>
      </c>
      <c r="J13" s="23">
        <v>67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9</v>
      </c>
      <c r="R13" s="23" t="s">
        <v>32</v>
      </c>
      <c r="S13" s="23">
        <v>5</v>
      </c>
      <c r="T13" s="23" t="s">
        <v>32</v>
      </c>
      <c r="U13" s="23">
        <v>6</v>
      </c>
      <c r="V13" s="23">
        <v>10</v>
      </c>
      <c r="W13" s="23" t="s">
        <v>32</v>
      </c>
      <c r="X13" s="23" t="s">
        <v>32</v>
      </c>
      <c r="Y13" s="23">
        <v>33</v>
      </c>
      <c r="Z13" s="23">
        <v>7</v>
      </c>
      <c r="AA13" s="23">
        <v>11</v>
      </c>
      <c r="AB13" s="23" t="s">
        <v>32</v>
      </c>
      <c r="AC13" s="23">
        <v>1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173</v>
      </c>
      <c r="AP13" s="23">
        <f>SUMIF($C$11:$AN$11,"I.Mad",C13:AN13)</f>
        <v>111</v>
      </c>
      <c r="AQ13" s="23">
        <f>SUM(AO13:AP13)</f>
        <v>284</v>
      </c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>
        <v>3</v>
      </c>
      <c r="F14" s="23">
        <v>1</v>
      </c>
      <c r="G14" s="23">
        <v>2</v>
      </c>
      <c r="H14" s="23">
        <v>1</v>
      </c>
      <c r="I14" s="23">
        <v>46</v>
      </c>
      <c r="J14" s="23">
        <v>9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4</v>
      </c>
      <c r="R14" s="23" t="s">
        <v>32</v>
      </c>
      <c r="S14" s="23">
        <v>3</v>
      </c>
      <c r="T14" s="23" t="s">
        <v>32</v>
      </c>
      <c r="U14" s="23">
        <v>2</v>
      </c>
      <c r="V14" s="23">
        <v>3</v>
      </c>
      <c r="W14" s="23" t="s">
        <v>32</v>
      </c>
      <c r="X14" s="23" t="s">
        <v>32</v>
      </c>
      <c r="Y14" s="23">
        <v>33</v>
      </c>
      <c r="Z14" s="23">
        <v>7</v>
      </c>
      <c r="AA14" s="23">
        <v>1</v>
      </c>
      <c r="AB14" s="23" t="s">
        <v>32</v>
      </c>
      <c r="AC14" s="23">
        <v>1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95</v>
      </c>
      <c r="AP14" s="23">
        <f>SUMIF($C$11:$AN$11,"I.Mad",C14:AN14)</f>
        <v>21</v>
      </c>
      <c r="AQ14" s="23">
        <f>SUM(AO14:AP14)</f>
        <v>116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>
        <v>6.7166723204953369</v>
      </c>
      <c r="F15" s="23">
        <v>3.7433155080213831</v>
      </c>
      <c r="G15" s="23">
        <v>0.97689486568221462</v>
      </c>
      <c r="H15" s="23">
        <v>2.2857142857142851</v>
      </c>
      <c r="I15" s="23">
        <v>5.1177136945662411</v>
      </c>
      <c r="J15" s="23">
        <v>8.2444001719542275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12.321165434352631</v>
      </c>
      <c r="R15" s="23" t="s">
        <v>32</v>
      </c>
      <c r="S15" s="23">
        <v>18.86982477963145</v>
      </c>
      <c r="T15" s="23" t="s">
        <v>32</v>
      </c>
      <c r="U15" s="23">
        <v>20.13</v>
      </c>
      <c r="V15" s="23">
        <v>21.53</v>
      </c>
      <c r="W15" s="23" t="s">
        <v>32</v>
      </c>
      <c r="X15" s="23" t="s">
        <v>32</v>
      </c>
      <c r="Y15" s="23">
        <v>43.292236919452691</v>
      </c>
      <c r="Z15" s="23">
        <v>32.328076006068393</v>
      </c>
      <c r="AA15" s="23">
        <v>48.571428571428569</v>
      </c>
      <c r="AB15" s="23" t="s">
        <v>32</v>
      </c>
      <c r="AC15" s="23">
        <v>85.294117647058826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>
        <v>13</v>
      </c>
      <c r="F16" s="29">
        <v>13</v>
      </c>
      <c r="G16" s="29">
        <v>13.5</v>
      </c>
      <c r="H16" s="29">
        <v>13</v>
      </c>
      <c r="I16" s="29">
        <v>13</v>
      </c>
      <c r="J16" s="29">
        <v>12.5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13</v>
      </c>
      <c r="R16" s="29" t="s">
        <v>32</v>
      </c>
      <c r="S16" s="29">
        <v>13</v>
      </c>
      <c r="T16" s="29" t="s">
        <v>32</v>
      </c>
      <c r="U16" s="29">
        <v>12.5</v>
      </c>
      <c r="V16" s="29">
        <v>12.5</v>
      </c>
      <c r="W16" s="29" t="s">
        <v>32</v>
      </c>
      <c r="X16" s="29" t="s">
        <v>32</v>
      </c>
      <c r="Y16" s="29">
        <v>12</v>
      </c>
      <c r="Z16" s="29">
        <v>12</v>
      </c>
      <c r="AA16" s="29">
        <v>11.5</v>
      </c>
      <c r="AB16" s="29" t="s">
        <v>32</v>
      </c>
      <c r="AC16" s="29">
        <v>10.5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2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8"/>
      <c r="F23" s="18"/>
      <c r="G23" s="18"/>
      <c r="H23" s="8"/>
      <c r="I23" s="18"/>
      <c r="J23" s="18"/>
      <c r="K23" s="8"/>
      <c r="L23" s="18"/>
      <c r="M23" s="18"/>
      <c r="N23" s="18"/>
      <c r="O23" s="18"/>
      <c r="P23" s="8"/>
      <c r="Q23" s="18"/>
      <c r="R23" s="18"/>
      <c r="S23" s="8"/>
      <c r="T23" s="18"/>
      <c r="U23" s="18"/>
      <c r="V23" s="8"/>
      <c r="W23" s="18"/>
      <c r="X23" s="18"/>
      <c r="Y23" s="18"/>
      <c r="Z23" s="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7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677.59</v>
      </c>
      <c r="F41" s="35">
        <f t="shared" si="3"/>
        <v>98.29</v>
      </c>
      <c r="G41" s="35">
        <f t="shared" si="3"/>
        <v>10859.869999999999</v>
      </c>
      <c r="H41" s="35">
        <f t="shared" si="3"/>
        <v>2034.115</v>
      </c>
      <c r="I41" s="35">
        <f t="shared" si="3"/>
        <v>11765.28</v>
      </c>
      <c r="J41" s="35">
        <f t="shared" si="3"/>
        <v>5064.24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1700</v>
      </c>
      <c r="R41" s="35">
        <f t="shared" si="3"/>
        <v>0</v>
      </c>
      <c r="S41" s="35">
        <f t="shared" si="3"/>
        <v>2110</v>
      </c>
      <c r="T41" s="35">
        <f t="shared" si="3"/>
        <v>0</v>
      </c>
      <c r="U41" s="35">
        <f t="shared" si="3"/>
        <v>575</v>
      </c>
      <c r="V41" s="35">
        <f t="shared" si="3"/>
        <v>850</v>
      </c>
      <c r="W41" s="35">
        <f t="shared" si="3"/>
        <v>0</v>
      </c>
      <c r="X41" s="35">
        <f t="shared" si="3"/>
        <v>0</v>
      </c>
      <c r="Y41" s="35">
        <f t="shared" si="3"/>
        <v>3828.9949999999999</v>
      </c>
      <c r="Z41" s="35">
        <f t="shared" si="3"/>
        <v>580.57000000000005</v>
      </c>
      <c r="AA41" s="35">
        <f t="shared" si="3"/>
        <v>1610</v>
      </c>
      <c r="AB41" s="35">
        <f t="shared" si="3"/>
        <v>0</v>
      </c>
      <c r="AC41" s="35">
        <f t="shared" si="3"/>
        <v>518.87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33645.605000000003</v>
      </c>
      <c r="AP41" s="35">
        <f>SUM(AP12,AP18,AP24:AP37)</f>
        <v>8627.2150000000001</v>
      </c>
      <c r="AQ41" s="35">
        <f t="shared" si="2"/>
        <v>42272.820000000007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>
        <v>17.399999999999999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59</v>
      </c>
      <c r="C44" s="4" t="s">
        <v>60</v>
      </c>
      <c r="D44" s="4"/>
      <c r="E44" s="4"/>
      <c r="F44" s="4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2020-06-05T17:34:29Z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